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jkor\Dropbox\Dommerkomiteen\Administrativt pr sesong\NBBF 2023\"/>
    </mc:Choice>
  </mc:AlternateContent>
  <xr:revisionPtr revIDLastSave="0" documentId="8_{71B44393-B5FF-4C92-87D6-BAEA4FDE2E4C}" xr6:coauthVersionLast="47" xr6:coauthVersionMax="47" xr10:uidLastSave="{00000000-0000-0000-0000-000000000000}"/>
  <bookViews>
    <workbookView xWindow="3765" yWindow="3765" windowWidth="28800" windowHeight="15315" tabRatio="448" xr2:uid="{00000000-000D-0000-FFFF-FFFF00000000}"/>
  </bookViews>
  <sheets>
    <sheet name="Dommerlogg" sheetId="4" r:id="rId1"/>
    <sheet name="Brukertips" sheetId="5" r:id="rId2"/>
    <sheet name="Data" sheetId="6" state="hidden" r:id="rId3"/>
  </sheets>
  <definedNames>
    <definedName name="_xlnm.Print_Area" localSheetId="0">Dommerlogg!$A$1:$X$252</definedName>
    <definedName name="_xlnm.Print_Titles" localSheetId="0">Dommerlogg!$5:$5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6" i="4"/>
  <c r="C259" i="4"/>
  <c r="B259" i="4"/>
  <c r="I225" i="4" l="1"/>
  <c r="V259" i="4" l="1"/>
  <c r="U259" i="4"/>
  <c r="R259" i="4"/>
  <c r="M237" i="4"/>
  <c r="Q259" i="4" s="1"/>
  <c r="P259" i="4"/>
  <c r="O259" i="4"/>
  <c r="N259" i="4"/>
  <c r="L259" i="4"/>
  <c r="K259" i="4"/>
  <c r="J259" i="4"/>
  <c r="A259" i="4"/>
  <c r="H259" i="4"/>
  <c r="E259" i="4"/>
  <c r="D259" i="4" l="1"/>
  <c r="I223" i="4"/>
  <c r="I222" i="4"/>
  <c r="I220" i="4"/>
  <c r="I219" i="4"/>
  <c r="I215" i="4"/>
  <c r="I212" i="4"/>
  <c r="I211" i="4"/>
  <c r="I209" i="4"/>
  <c r="I204" i="4"/>
  <c r="I203" i="4"/>
  <c r="I196" i="4"/>
  <c r="I195" i="4"/>
  <c r="I189" i="4"/>
  <c r="I188" i="4"/>
  <c r="I187" i="4"/>
  <c r="I181" i="4"/>
  <c r="I180" i="4"/>
  <c r="I179" i="4"/>
  <c r="I173" i="4"/>
  <c r="I172" i="4"/>
  <c r="I171" i="4"/>
  <c r="I165" i="4"/>
  <c r="I164" i="4"/>
  <c r="I163" i="4"/>
  <c r="I157" i="4"/>
  <c r="I156" i="4"/>
  <c r="I155" i="4"/>
  <c r="I149" i="4"/>
  <c r="I148" i="4"/>
  <c r="I147" i="4"/>
  <c r="I141" i="4"/>
  <c r="I140" i="4"/>
  <c r="I139" i="4"/>
  <c r="I133" i="4"/>
  <c r="I132" i="4"/>
  <c r="I131" i="4"/>
  <c r="I125" i="4"/>
  <c r="I124" i="4"/>
  <c r="I123" i="4"/>
  <c r="I116" i="4"/>
  <c r="I115" i="4"/>
  <c r="I109" i="4"/>
  <c r="I108" i="4"/>
  <c r="I107" i="4"/>
  <c r="I100" i="4"/>
  <c r="I93" i="4"/>
  <c r="I92" i="4"/>
  <c r="I91" i="4"/>
  <c r="I85" i="4"/>
  <c r="I84" i="4"/>
  <c r="I83" i="4"/>
  <c r="I77" i="4"/>
  <c r="I76" i="4"/>
  <c r="I75" i="4"/>
  <c r="I69" i="4"/>
  <c r="I68" i="4"/>
  <c r="I67" i="4"/>
  <c r="I61" i="4"/>
  <c r="I60" i="4"/>
  <c r="I59" i="4"/>
  <c r="I52" i="4"/>
  <c r="I51" i="4"/>
  <c r="I45" i="4"/>
  <c r="I44" i="4"/>
  <c r="I43" i="4"/>
  <c r="I37" i="4"/>
  <c r="I36" i="4"/>
  <c r="I35" i="4"/>
  <c r="I29" i="4"/>
  <c r="I28" i="4"/>
  <c r="I27" i="4"/>
  <c r="I23" i="4"/>
  <c r="I20" i="4"/>
  <c r="I19" i="4"/>
  <c r="I18" i="4"/>
  <c r="I17" i="4"/>
  <c r="I15" i="4"/>
  <c r="I13" i="4"/>
  <c r="I12" i="4"/>
  <c r="I11" i="4"/>
  <c r="I10" i="4"/>
  <c r="I9" i="4"/>
  <c r="I7" i="4"/>
  <c r="I224" i="4"/>
  <c r="I221" i="4"/>
  <c r="I218" i="4"/>
  <c r="I217" i="4"/>
  <c r="I216" i="4"/>
  <c r="I142" i="4"/>
  <c r="I214" i="4"/>
  <c r="I213" i="4"/>
  <c r="I210" i="4"/>
  <c r="I208" i="4"/>
  <c r="I207" i="4"/>
  <c r="I206" i="4"/>
  <c r="I205" i="4"/>
  <c r="I202" i="4"/>
  <c r="I201" i="4"/>
  <c r="I200" i="4"/>
  <c r="I199" i="4"/>
  <c r="I198" i="4"/>
  <c r="I197" i="4"/>
  <c r="I194" i="4"/>
  <c r="I193" i="4"/>
  <c r="I192" i="4"/>
  <c r="I191" i="4"/>
  <c r="I190" i="4"/>
  <c r="I186" i="4"/>
  <c r="I185" i="4"/>
  <c r="I184" i="4"/>
  <c r="I183" i="4"/>
  <c r="I182" i="4"/>
  <c r="I178" i="4"/>
  <c r="I177" i="4"/>
  <c r="I176" i="4"/>
  <c r="I175" i="4"/>
  <c r="I174" i="4"/>
  <c r="I170" i="4"/>
  <c r="I169" i="4"/>
  <c r="I168" i="4"/>
  <c r="I167" i="4"/>
  <c r="I166" i="4"/>
  <c r="I162" i="4"/>
  <c r="I161" i="4"/>
  <c r="I160" i="4"/>
  <c r="I159" i="4"/>
  <c r="I158" i="4"/>
  <c r="I154" i="4"/>
  <c r="I153" i="4"/>
  <c r="I152" i="4"/>
  <c r="I151" i="4"/>
  <c r="I150" i="4"/>
  <c r="I146" i="4"/>
  <c r="I145" i="4"/>
  <c r="I144" i="4"/>
  <c r="I143" i="4"/>
  <c r="I138" i="4"/>
  <c r="I137" i="4"/>
  <c r="I136" i="4"/>
  <c r="I135" i="4"/>
  <c r="I134" i="4"/>
  <c r="I130" i="4"/>
  <c r="I129" i="4"/>
  <c r="I128" i="4"/>
  <c r="I127" i="4"/>
  <c r="I126" i="4"/>
  <c r="I122" i="4"/>
  <c r="I121" i="4"/>
  <c r="I120" i="4"/>
  <c r="I119" i="4"/>
  <c r="I118" i="4"/>
  <c r="I117" i="4"/>
  <c r="P4" i="4"/>
  <c r="I114" i="4"/>
  <c r="I113" i="4"/>
  <c r="I110" i="4"/>
  <c r="I106" i="4"/>
  <c r="I105" i="4"/>
  <c r="I102" i="4"/>
  <c r="I101" i="4"/>
  <c r="I98" i="4"/>
  <c r="I97" i="4"/>
  <c r="I94" i="4"/>
  <c r="I90" i="4"/>
  <c r="I89" i="4"/>
  <c r="I86" i="4"/>
  <c r="I82" i="4"/>
  <c r="I81" i="4"/>
  <c r="I78" i="4"/>
  <c r="I74" i="4"/>
  <c r="I73" i="4"/>
  <c r="I70" i="4"/>
  <c r="I66" i="4"/>
  <c r="I65" i="4"/>
  <c r="I62" i="4"/>
  <c r="I58" i="4"/>
  <c r="I57" i="4"/>
  <c r="I54" i="4"/>
  <c r="I50" i="4"/>
  <c r="I49" i="4"/>
  <c r="I41" i="4"/>
  <c r="I33" i="4"/>
  <c r="I25" i="4"/>
  <c r="I21" i="4"/>
  <c r="I16" i="4"/>
  <c r="I8" i="4"/>
  <c r="I6" i="4"/>
  <c r="I14" i="4"/>
  <c r="I3" i="4"/>
  <c r="L3" i="4" s="1"/>
  <c r="J3" i="4"/>
  <c r="M3" i="4" s="1"/>
  <c r="I112" i="4"/>
  <c r="I111" i="4"/>
  <c r="I104" i="4"/>
  <c r="I103" i="4"/>
  <c r="I99" i="4"/>
  <c r="I96" i="4"/>
  <c r="I95" i="4"/>
  <c r="I88" i="4"/>
  <c r="I87" i="4"/>
  <c r="I80" i="4"/>
  <c r="I79" i="4"/>
  <c r="I72" i="4"/>
  <c r="I71" i="4"/>
  <c r="I64" i="4"/>
  <c r="I63" i="4"/>
  <c r="I56" i="4"/>
  <c r="I55" i="4"/>
  <c r="I53" i="4"/>
  <c r="I48" i="4"/>
  <c r="I47" i="4"/>
  <c r="I42" i="4"/>
  <c r="I40" i="4"/>
  <c r="I39" i="4"/>
  <c r="I38" i="4"/>
  <c r="I34" i="4"/>
  <c r="I32" i="4"/>
  <c r="I31" i="4"/>
  <c r="I30" i="4"/>
  <c r="I26" i="4"/>
  <c r="I24" i="4"/>
  <c r="I22" i="4"/>
  <c r="I46" i="4"/>
  <c r="F3" i="5"/>
  <c r="J3" i="5" s="1"/>
  <c r="G1" i="4"/>
  <c r="G3" i="5" s="1"/>
  <c r="K3" i="5" s="1"/>
  <c r="T3" i="4"/>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M239" i="4"/>
  <c r="T259" i="4" s="1"/>
  <c r="M238" i="4"/>
  <c r="S259" i="4" s="1"/>
  <c r="M236" i="4"/>
  <c r="M259" i="4" s="1"/>
  <c r="U3" i="4" l="1"/>
  <c r="U2" i="4"/>
  <c r="Q4" i="4"/>
  <c r="G259" i="4"/>
  <c r="F259" i="4" s="1"/>
  <c r="K3" i="4"/>
  <c r="I259" i="4" s="1"/>
  <c r="N3" i="4" l="1"/>
  <c r="R3" i="4" s="1"/>
  <c r="O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Eier</author>
    <author>Knut</author>
    <author>IT Group</author>
    <author>Knut Roald Myhre</author>
  </authors>
  <commentList>
    <comment ref="P1" authorId="0" shapeId="0" xr:uid="{00000000-0006-0000-0000-000001000000}">
      <text>
        <r>
          <rPr>
            <b/>
            <sz val="9"/>
            <color indexed="81"/>
            <rFont val="Tahoma"/>
            <family val="2"/>
          </rPr>
          <t>BRUKERTIPS:  (Du skjuler merknaden ved å høyreklikke på celle P1 og markere "Skjul merknad").</t>
        </r>
        <r>
          <rPr>
            <sz val="9"/>
            <color indexed="81"/>
            <rFont val="Tahoma"/>
            <family val="2"/>
          </rPr>
          <t xml:space="preserve">
</t>
        </r>
        <r>
          <rPr>
            <b/>
            <sz val="9"/>
            <color indexed="81"/>
            <rFont val="Tahoma"/>
            <family val="2"/>
          </rPr>
          <t>Last ned Excel-filen på din egen datamaskin</t>
        </r>
        <r>
          <rPr>
            <sz val="9"/>
            <color indexed="81"/>
            <rFont val="Tahoma"/>
            <family val="2"/>
          </rPr>
          <t>, og kall den "</t>
        </r>
        <r>
          <rPr>
            <b/>
            <sz val="9"/>
            <color indexed="81"/>
            <rFont val="Tahoma"/>
            <family val="2"/>
          </rPr>
          <t>Ditt Navn, logg [sesong]</t>
        </r>
        <r>
          <rPr>
            <sz val="9"/>
            <color indexed="81"/>
            <rFont val="Tahoma"/>
            <family val="2"/>
          </rPr>
          <t xml:space="preserve">", f.eks. "Linda Evensen, logg 2022-2023".
For å lette utfyllingen av loggen, har DK lagt inn merknader med tips og orientering i mange celler (markert med en liten rød trekant i øvre høyre hjørne av cellen).  (Du kan lese Merknadene ved å legge "pekeren" over cellen).
Etter å ha fylt inn </t>
        </r>
        <r>
          <rPr>
            <b/>
            <sz val="9"/>
            <color indexed="81"/>
            <rFont val="Tahoma"/>
            <family val="2"/>
          </rPr>
          <t>ditt navn og initialer (Cellene C3 og G3)</t>
        </r>
        <r>
          <rPr>
            <sz val="9"/>
            <color indexed="81"/>
            <rFont val="Tahoma"/>
            <family val="2"/>
          </rPr>
          <t xml:space="preserve"> er du klar til å ta i bruk Dommerloggen.  ("</t>
        </r>
        <r>
          <rPr>
            <b/>
            <sz val="9"/>
            <color indexed="81"/>
            <rFont val="Tahoma"/>
            <family val="2"/>
          </rPr>
          <t>Overskriftene</t>
        </r>
        <r>
          <rPr>
            <sz val="9"/>
            <color indexed="81"/>
            <rFont val="Tahoma"/>
            <family val="2"/>
          </rPr>
          <t xml:space="preserve">" finner du i rad 4 i cellene med Lys grå bakgrunn).
</t>
        </r>
        <r>
          <rPr>
            <b/>
            <sz val="9"/>
            <color indexed="81"/>
            <rFont val="Tahoma"/>
            <family val="2"/>
          </rPr>
          <t xml:space="preserve">Alle cellene DU skal fylle inn har Lys gul bakgrunn.  </t>
        </r>
        <r>
          <rPr>
            <sz val="9"/>
            <color indexed="81"/>
            <rFont val="Tahoma"/>
            <family val="2"/>
          </rPr>
          <t>Fyll ut ALLE cellene under kolonne-"overskriftene", dvs. "</t>
        </r>
        <r>
          <rPr>
            <b/>
            <sz val="9"/>
            <color indexed="81"/>
            <rFont val="Tahoma"/>
            <family val="2"/>
          </rPr>
          <t>Dato</t>
        </r>
        <r>
          <rPr>
            <sz val="9"/>
            <color indexed="81"/>
            <rFont val="Tahoma"/>
            <family val="2"/>
          </rPr>
          <t>", "</t>
        </r>
        <r>
          <rPr>
            <b/>
            <sz val="9"/>
            <color indexed="81"/>
            <rFont val="Tahoma"/>
            <family val="2"/>
          </rPr>
          <t>Tid</t>
        </r>
        <r>
          <rPr>
            <sz val="9"/>
            <color indexed="81"/>
            <rFont val="Tahoma"/>
            <family val="2"/>
          </rPr>
          <t>", "</t>
        </r>
        <r>
          <rPr>
            <b/>
            <sz val="9"/>
            <color indexed="81"/>
            <rFont val="Tahoma"/>
            <family val="2"/>
          </rPr>
          <t>Sted</t>
        </r>
        <r>
          <rPr>
            <sz val="9"/>
            <color indexed="81"/>
            <rFont val="Tahoma"/>
            <family val="2"/>
          </rPr>
          <t>", "</t>
        </r>
        <r>
          <rPr>
            <b/>
            <sz val="9"/>
            <color indexed="81"/>
            <rFont val="Tahoma"/>
            <family val="2"/>
          </rPr>
          <t>Nivå/Serie</t>
        </r>
        <r>
          <rPr>
            <sz val="9"/>
            <color indexed="81"/>
            <rFont val="Tahoma"/>
            <family val="2"/>
          </rPr>
          <t>" osv. Kolonnen Nivå/serie har en nedtrekksmeny. Velg det alternativet som passer best til kampen du har dømt.
For hver kamp du dømmer fyller du inn kampinfo, en rad pr. kamp.  Bruk TAB-tasten for å komme til de cellene du selv skal (kan) fylle ut.  Husk å fylle opp radene (med kampene) fortløpende, dvs. UTEN tomme rader, og uten spesielle notater.  (Det er et eget felt for egne kommentarer nederst på loggen).
Velg "</t>
        </r>
        <r>
          <rPr>
            <b/>
            <sz val="9"/>
            <color indexed="81"/>
            <rFont val="Tahoma"/>
            <family val="2"/>
          </rPr>
          <t>Nivå/Serie</t>
        </r>
        <r>
          <rPr>
            <sz val="9"/>
            <color indexed="81"/>
            <rFont val="Tahoma"/>
            <family val="2"/>
          </rPr>
          <t>" og så vil "</t>
        </r>
        <r>
          <rPr>
            <b/>
            <sz val="9"/>
            <color indexed="81"/>
            <rFont val="Tahoma"/>
            <family val="2"/>
          </rPr>
          <t>Kategori</t>
        </r>
        <r>
          <rPr>
            <sz val="9"/>
            <color indexed="81"/>
            <rFont val="Tahoma"/>
            <family val="2"/>
          </rPr>
          <t xml:space="preserve">" og  </t>
        </r>
        <r>
          <rPr>
            <b/>
            <sz val="9"/>
            <color indexed="81"/>
            <rFont val="Tahoma"/>
            <family val="2"/>
          </rPr>
          <t>"Poeng"</t>
        </r>
        <r>
          <rPr>
            <sz val="9"/>
            <color indexed="81"/>
            <rFont val="Tahoma"/>
            <family val="2"/>
          </rPr>
          <t xml:space="preserve"> </t>
        </r>
        <r>
          <rPr>
            <b/>
            <sz val="9"/>
            <color indexed="81"/>
            <rFont val="Tahoma"/>
            <family val="2"/>
          </rPr>
          <t>automatisk</t>
        </r>
        <r>
          <rPr>
            <sz val="9"/>
            <color indexed="81"/>
            <rFont val="Tahoma"/>
            <family val="2"/>
          </rPr>
          <t xml:space="preserve"> fylles ut. 
 </t>
        </r>
        <r>
          <rPr>
            <b/>
            <sz val="9"/>
            <color indexed="81"/>
            <rFont val="Tahoma"/>
            <family val="2"/>
          </rPr>
          <t xml:space="preserve">Oppdatér loggen HVER gang du har dømt.
</t>
        </r>
        <r>
          <rPr>
            <sz val="9"/>
            <color indexed="81"/>
            <rFont val="Tahoma"/>
            <family val="2"/>
          </rPr>
          <t>Som følge av vedtak på NBBFs 2010-ting,</t>
        </r>
        <r>
          <rPr>
            <b/>
            <sz val="9"/>
            <color indexed="81"/>
            <rFont val="Tahoma"/>
            <family val="2"/>
          </rPr>
          <t xml:space="preserve"> SKAL</t>
        </r>
        <r>
          <rPr>
            <sz val="9"/>
            <color indexed="81"/>
            <rFont val="Tahoma"/>
            <family val="2"/>
          </rPr>
          <t xml:space="preserve"> alle Forbundsdommere, for å opprettholde sin autorisasjon som Forbundsdommer, dømme minst 5 - fem - kamper arrangert av </t>
        </r>
        <r>
          <rPr>
            <b/>
            <sz val="9"/>
            <color indexed="81"/>
            <rFont val="Tahoma"/>
            <family val="2"/>
          </rPr>
          <t>R</t>
        </r>
        <r>
          <rPr>
            <sz val="9"/>
            <color indexed="81"/>
            <rFont val="Tahoma"/>
            <family val="2"/>
          </rPr>
          <t xml:space="preserve">egion </t>
        </r>
        <r>
          <rPr>
            <b/>
            <sz val="9"/>
            <color indexed="81"/>
            <rFont val="Tahoma"/>
            <family val="2"/>
          </rPr>
          <t>OG</t>
        </r>
        <r>
          <rPr>
            <sz val="9"/>
            <color indexed="81"/>
            <rFont val="Tahoma"/>
            <family val="2"/>
          </rPr>
          <t xml:space="preserve"> være </t>
        </r>
        <r>
          <rPr>
            <b/>
            <sz val="9"/>
            <color indexed="81"/>
            <rFont val="Tahoma"/>
            <family val="2"/>
          </rPr>
          <t>O</t>
        </r>
        <r>
          <rPr>
            <sz val="9"/>
            <color indexed="81"/>
            <rFont val="Tahoma"/>
            <family val="2"/>
          </rPr>
          <t xml:space="preserve">bservatør/Mentor i minst 5 - fem kamper.  (Kamper arrangert av klubber teller ikke med i denne sammenheng!)
Derfor er kolonne H tatt inn.  Her setter du "O" hvor du har vært Observatør(Mentor). eller "R" for de kampene du dømmer i din Region.  
Legg merke til at </t>
        </r>
        <r>
          <rPr>
            <b/>
            <sz val="9"/>
            <color indexed="81"/>
            <rFont val="Tahoma"/>
            <family val="2"/>
          </rPr>
          <t>Sluttspillturneringene</t>
        </r>
        <r>
          <rPr>
            <sz val="9"/>
            <color indexed="81"/>
            <rFont val="Tahoma"/>
            <family val="2"/>
          </rPr>
          <t xml:space="preserve"> U16- og den nye U19-NM teller også som Regionskamper.
Loggen vil gi deg fortløpende info om antall dømte kamper, antall </t>
        </r>
        <r>
          <rPr>
            <b/>
            <sz val="9"/>
            <color indexed="81"/>
            <rFont val="Tahoma"/>
            <family val="2"/>
          </rPr>
          <t>O</t>
        </r>
        <r>
          <rPr>
            <sz val="9"/>
            <color indexed="81"/>
            <rFont val="Tahoma"/>
            <family val="2"/>
          </rPr>
          <t xml:space="preserve">bserverte kamper, antall </t>
        </r>
        <r>
          <rPr>
            <b/>
            <sz val="9"/>
            <color indexed="81"/>
            <rFont val="Tahoma"/>
            <family val="2"/>
          </rPr>
          <t>R</t>
        </r>
        <r>
          <rPr>
            <sz val="9"/>
            <color indexed="81"/>
            <rFont val="Tahoma"/>
            <family val="2"/>
          </rPr>
          <t xml:space="preserve">egionskamper  og antall poeng du har "opptjent".
Nederst på loggen kan du legge inn tilleggsinfo, evt. kommentarer av ulik art.
Helt nederst (i cellene med Lys gul bakgrunn) ber DK om andre dommer-relaterte aktiviteter du har vært med på i løpet av sesongen.  Vi ber om spesifisert info om kurs, autorisasjon av andre dommere, tillitsverv etc.
DK har også tatt med litt om bakgrunnen til at vi ønsker disse infoene om dommerne (Ref. NBBFs Strategiplan).
Ved sesongslutt (01.06.) sender du loggen inn til dk@basketballdommer.com.  DK kan også be om å få tilsendt din logg i løpet av sesongen, f. eks. pr. 31.12.
Hvis det er noe du ikke forstår, nøl ikke med å kontakte DK.  Vi står til disposisjon for å yte "nød-hjelp"!
</t>
        </r>
      </text>
    </comment>
    <comment ref="L2" authorId="1" shapeId="0" xr:uid="{00000000-0006-0000-0000-000002000000}">
      <text>
        <r>
          <rPr>
            <b/>
            <sz val="8"/>
            <color indexed="81"/>
            <rFont val="Tahoma"/>
            <family val="2"/>
          </rPr>
          <t>Knut:</t>
        </r>
        <r>
          <rPr>
            <sz val="9"/>
            <color indexed="81"/>
            <rFont val="Tahoma"/>
            <family val="2"/>
          </rPr>
          <t xml:space="preserve">
</t>
        </r>
        <r>
          <rPr>
            <b/>
            <sz val="10"/>
            <color indexed="81"/>
            <rFont val="Tahoma"/>
            <family val="2"/>
          </rPr>
          <t>Observasjon</t>
        </r>
        <r>
          <rPr>
            <sz val="10"/>
            <color indexed="81"/>
            <rFont val="Tahoma"/>
            <family val="2"/>
          </rPr>
          <t xml:space="preserve"> av kamp gir 3 poeng. Det settes som krav at hver Forbundsdommer må </t>
        </r>
        <r>
          <rPr>
            <b/>
            <sz val="10"/>
            <color indexed="81"/>
            <rFont val="Tahoma"/>
            <family val="2"/>
          </rPr>
          <t>observere</t>
        </r>
        <r>
          <rPr>
            <sz val="10"/>
            <color indexed="81"/>
            <rFont val="Tahoma"/>
            <family val="2"/>
          </rPr>
          <t xml:space="preserve"> minst 5 kamper for å få fornyet sin autorisasjon.  </t>
        </r>
      </text>
    </comment>
    <comment ref="M2" authorId="1" shapeId="0" xr:uid="{00000000-0006-0000-0000-000003000000}">
      <text>
        <r>
          <rPr>
            <b/>
            <sz val="8"/>
            <color indexed="81"/>
            <rFont val="Tahoma"/>
            <family val="2"/>
          </rPr>
          <t>Knut:</t>
        </r>
        <r>
          <rPr>
            <sz val="8"/>
            <color indexed="81"/>
            <rFont val="Tahoma"/>
            <family val="2"/>
          </rPr>
          <t xml:space="preserve">
</t>
        </r>
        <r>
          <rPr>
            <b/>
            <sz val="10"/>
            <color indexed="81"/>
            <rFont val="Tahoma"/>
            <family val="2"/>
          </rPr>
          <t xml:space="preserve">Dømming </t>
        </r>
        <r>
          <rPr>
            <sz val="10"/>
            <color indexed="81"/>
            <rFont val="Tahoma"/>
            <family val="2"/>
          </rPr>
          <t xml:space="preserve"> av kamp gir 3 poeng. Det settes som krav at hver Forbundsdommer må </t>
        </r>
        <r>
          <rPr>
            <b/>
            <sz val="10"/>
            <color indexed="81"/>
            <rFont val="Tahoma"/>
            <family val="2"/>
          </rPr>
          <t xml:space="preserve">dømme </t>
        </r>
        <r>
          <rPr>
            <sz val="10"/>
            <color indexed="81"/>
            <rFont val="Tahoma"/>
            <family val="2"/>
          </rPr>
          <t>minst 5 kamper på regionsnivå for å få fornyet sin autorisasjon.</t>
        </r>
      </text>
    </comment>
    <comment ref="C3" authorId="0" shapeId="0" xr:uid="{00000000-0006-0000-0000-000004000000}">
      <text>
        <r>
          <rPr>
            <b/>
            <sz val="9"/>
            <color indexed="81"/>
            <rFont val="Tahoma"/>
            <family val="2"/>
          </rPr>
          <t>Fylles ut av dommeren!</t>
        </r>
        <r>
          <rPr>
            <sz val="8"/>
            <color indexed="81"/>
            <rFont val="Tahoma"/>
            <family val="2"/>
          </rPr>
          <t xml:space="preserve">
</t>
        </r>
      </text>
    </comment>
    <comment ref="G3" authorId="0" shapeId="0" xr:uid="{00000000-0006-0000-0000-000005000000}">
      <text>
        <r>
          <rPr>
            <b/>
            <sz val="9"/>
            <color indexed="81"/>
            <rFont val="Tahoma"/>
            <family val="2"/>
          </rPr>
          <t>Fylles ut av dommeren!</t>
        </r>
        <r>
          <rPr>
            <sz val="8"/>
            <color indexed="81"/>
            <rFont val="Tahoma"/>
            <family val="2"/>
          </rPr>
          <t xml:space="preserve">
</t>
        </r>
      </text>
    </comment>
    <comment ref="I3" authorId="0" shapeId="0" xr:uid="{00000000-0006-0000-0000-000006000000}">
      <text>
        <r>
          <rPr>
            <b/>
            <sz val="9"/>
            <color indexed="81"/>
            <rFont val="Tahoma"/>
            <family val="2"/>
          </rPr>
          <t>Skal IKKE brukes av dommeren!</t>
        </r>
        <r>
          <rPr>
            <sz val="8"/>
            <color indexed="81"/>
            <rFont val="Tahoma"/>
            <family val="2"/>
          </rPr>
          <t xml:space="preserve">
</t>
        </r>
      </text>
    </comment>
    <comment ref="J3" authorId="0" shapeId="0" xr:uid="{00000000-0006-0000-0000-000007000000}">
      <text>
        <r>
          <rPr>
            <b/>
            <sz val="9"/>
            <color indexed="81"/>
            <rFont val="Tahoma"/>
            <family val="2"/>
          </rPr>
          <t>Skal IKKE brukes av dommeren!</t>
        </r>
        <r>
          <rPr>
            <sz val="8"/>
            <color indexed="81"/>
            <rFont val="Tahoma"/>
            <family val="2"/>
          </rPr>
          <t xml:space="preserve">
</t>
        </r>
      </text>
    </comment>
    <comment ref="K3" authorId="0" shapeId="0" xr:uid="{00000000-0006-0000-0000-000008000000}">
      <text>
        <r>
          <rPr>
            <b/>
            <sz val="9"/>
            <color indexed="81"/>
            <rFont val="Tahoma"/>
            <family val="2"/>
          </rPr>
          <t>Skal IKKE brukes av dommeren!</t>
        </r>
        <r>
          <rPr>
            <sz val="8"/>
            <color indexed="81"/>
            <rFont val="Tahoma"/>
            <family val="2"/>
          </rPr>
          <t xml:space="preserve">
</t>
        </r>
      </text>
    </comment>
    <comment ref="A5" authorId="0" shapeId="0" xr:uid="{00000000-0006-0000-0000-000009000000}">
      <text>
        <r>
          <rPr>
            <b/>
            <sz val="9"/>
            <color indexed="81"/>
            <rFont val="Tahoma"/>
            <family val="2"/>
          </rPr>
          <t xml:space="preserve">Forhåndsutfylt!
Skal IKKE brukes av dommeren!
</t>
        </r>
        <r>
          <rPr>
            <sz val="8"/>
            <color indexed="81"/>
            <rFont val="Tahoma"/>
            <family val="2"/>
          </rPr>
          <t xml:space="preserve">
</t>
        </r>
        <r>
          <rPr>
            <sz val="9"/>
            <color indexed="81"/>
            <rFont val="Tahoma"/>
            <family val="2"/>
          </rPr>
          <t>Angir det antall kamper DU har dømt!
Tallene må ikke endres!</t>
        </r>
      </text>
    </comment>
    <comment ref="B5" authorId="0" shapeId="0" xr:uid="{00000000-0006-0000-0000-00000A000000}">
      <text>
        <r>
          <rPr>
            <b/>
            <sz val="9"/>
            <color indexed="81"/>
            <rFont val="Tahoma"/>
            <family val="2"/>
          </rPr>
          <t>Fylles ut av dommeren:
Kolonne B = utelukkende DATO-kolonne, og skal ikke brukes til annen info!</t>
        </r>
        <r>
          <rPr>
            <sz val="9"/>
            <color indexed="81"/>
            <rFont val="Tahoma"/>
            <family val="2"/>
          </rPr>
          <t xml:space="preserve">
Dato </t>
        </r>
        <r>
          <rPr>
            <b/>
            <sz val="9"/>
            <color indexed="10"/>
            <rFont val="Tahoma"/>
            <family val="2"/>
          </rPr>
          <t>MÅ</t>
        </r>
        <r>
          <rPr>
            <sz val="9"/>
            <color indexed="81"/>
            <rFont val="Tahoma"/>
            <family val="2"/>
          </rPr>
          <t xml:space="preserve"> skrives med </t>
        </r>
        <r>
          <rPr>
            <b/>
            <sz val="9"/>
            <color indexed="10"/>
            <rFont val="Tahoma"/>
            <family val="2"/>
          </rPr>
          <t>TALL</t>
        </r>
        <r>
          <rPr>
            <sz val="9"/>
            <color indexed="81"/>
            <rFont val="Tahoma"/>
            <family val="2"/>
          </rPr>
          <t>, f. eks. 02.04.09 eller 020409</t>
        </r>
      </text>
    </comment>
    <comment ref="C5" authorId="0" shapeId="0" xr:uid="{00000000-0006-0000-0000-00000B000000}">
      <text>
        <r>
          <rPr>
            <b/>
            <sz val="9"/>
            <color indexed="81"/>
            <rFont val="Tahoma"/>
            <family val="2"/>
          </rPr>
          <t>Fylles ut av dommeren:</t>
        </r>
        <r>
          <rPr>
            <b/>
            <sz val="8"/>
            <color indexed="81"/>
            <rFont val="Tahoma"/>
            <family val="2"/>
          </rPr>
          <t xml:space="preserve">
</t>
        </r>
        <r>
          <rPr>
            <sz val="8"/>
            <color indexed="81"/>
            <rFont val="Tahoma"/>
            <family val="2"/>
          </rPr>
          <t xml:space="preserve">
</t>
        </r>
        <r>
          <rPr>
            <sz val="9"/>
            <color indexed="81"/>
            <rFont val="Tahoma"/>
            <family val="2"/>
          </rPr>
          <t>F. eks.: 17:45 eller 1745</t>
        </r>
      </text>
    </comment>
    <comment ref="D5" authorId="0" shapeId="0" xr:uid="{00000000-0006-0000-0000-00000C000000}">
      <text>
        <r>
          <rPr>
            <b/>
            <sz val="9"/>
            <color indexed="81"/>
            <rFont val="Tahoma"/>
            <family val="2"/>
          </rPr>
          <t xml:space="preserve">Fylles ut av dommeren:
</t>
        </r>
        <r>
          <rPr>
            <sz val="9"/>
            <color indexed="81"/>
            <rFont val="Tahoma"/>
            <family val="2"/>
          </rPr>
          <t xml:space="preserve">
F. eks.: Rykkinnhallen</t>
        </r>
      </text>
    </comment>
    <comment ref="F5" authorId="2" shapeId="0" xr:uid="{00000000-0006-0000-0000-00000D000000}">
      <text>
        <r>
          <rPr>
            <sz val="8"/>
            <color indexed="81"/>
            <rFont val="Tahoma"/>
            <family val="2"/>
          </rPr>
          <t xml:space="preserve">
</t>
        </r>
        <r>
          <rPr>
            <b/>
            <sz val="8"/>
            <color indexed="81"/>
            <rFont val="Tahoma"/>
            <family val="2"/>
          </rPr>
          <t>Bruk nedtrekksmenyen og velg mellom:</t>
        </r>
        <r>
          <rPr>
            <sz val="8"/>
            <color indexed="81"/>
            <rFont val="Tahoma"/>
            <family val="2"/>
          </rPr>
          <t xml:space="preserve">
FIBA
FIRI-M
FIRI-K
1M
1K
2M
Øvrig regionskamper
U-NM
Lands-/nasjonal ikke FIBA
Cupkamp (f.eks. Skandia)
Annen kamp</t>
        </r>
      </text>
    </comment>
    <comment ref="G5" authorId="2" shapeId="0" xr:uid="{00000000-0006-0000-0000-00000E000000}">
      <text>
        <r>
          <rPr>
            <b/>
            <sz val="10"/>
            <color indexed="10"/>
            <rFont val="Tahoma"/>
            <family val="2"/>
          </rPr>
          <t xml:space="preserve">Fra og med sesongen 2022 - 2023:
</t>
        </r>
        <r>
          <rPr>
            <b/>
            <sz val="10"/>
            <color indexed="81"/>
            <rFont val="Tahoma"/>
            <family val="2"/>
          </rPr>
          <t xml:space="preserve">
"Kategori" </t>
        </r>
        <r>
          <rPr>
            <sz val="10"/>
            <color indexed="81"/>
            <rFont val="Tahoma"/>
            <family val="2"/>
          </rPr>
          <t xml:space="preserve">genereres automatisk fra kolonnen: "Nivå/Serie". Kolonnen er derfor låst for redigering. </t>
        </r>
        <r>
          <rPr>
            <b/>
            <sz val="10"/>
            <color indexed="81"/>
            <rFont val="Tahoma"/>
            <family val="2"/>
          </rPr>
          <t xml:space="preserve">
</t>
        </r>
        <r>
          <rPr>
            <b/>
            <sz val="8"/>
            <color indexed="81"/>
            <rFont val="Tahoma"/>
            <family val="2"/>
          </rPr>
          <t xml:space="preserve">
Nærmere beskrivelse av kategori, nivå/serie og poeng:</t>
        </r>
        <r>
          <rPr>
            <sz val="10"/>
            <color indexed="81"/>
            <rFont val="Tahoma"/>
            <family val="2"/>
          </rPr>
          <t xml:space="preserve">
</t>
        </r>
        <r>
          <rPr>
            <b/>
            <sz val="10"/>
            <color indexed="10"/>
            <rFont val="Tahoma"/>
            <family val="2"/>
          </rPr>
          <t>A</t>
        </r>
        <r>
          <rPr>
            <sz val="10"/>
            <color indexed="81"/>
            <rFont val="Tahoma"/>
            <family val="2"/>
          </rPr>
          <t xml:space="preserve"> - (7 poeng) - Oppnevnt av FIBA
</t>
        </r>
        <r>
          <rPr>
            <b/>
            <sz val="10"/>
            <color indexed="10"/>
            <rFont val="Tahoma"/>
            <family val="2"/>
          </rPr>
          <t>B</t>
        </r>
        <r>
          <rPr>
            <sz val="10"/>
            <color indexed="81"/>
            <rFont val="Tahoma"/>
            <family val="2"/>
          </rPr>
          <t xml:space="preserve"> - (6 poeng) - Landskamper eller turneringskamp på nasjonalt toppnivå  etter oppnevnelse av annen myndighet enn FIBA
</t>
        </r>
        <r>
          <rPr>
            <b/>
            <sz val="10"/>
            <color indexed="10"/>
            <rFont val="Tahoma"/>
            <family val="2"/>
          </rPr>
          <t>C</t>
        </r>
        <r>
          <rPr>
            <sz val="10"/>
            <color indexed="81"/>
            <rFont val="Tahoma"/>
            <family val="2"/>
          </rPr>
          <t xml:space="preserve"> - (5 poeng) - FIRI-M (menn) og FIRI-K (kvinner). Sluttspillturneringene U16- og U19-NM. </t>
        </r>
        <r>
          <rPr>
            <sz val="10"/>
            <color indexed="10"/>
            <rFont val="Tahoma"/>
            <family val="2"/>
          </rPr>
          <t>NB! Teller også som Regionskamper</t>
        </r>
        <r>
          <rPr>
            <sz val="10"/>
            <color indexed="81"/>
            <rFont val="Tahoma"/>
            <family val="2"/>
          </rPr>
          <t xml:space="preserve">
</t>
        </r>
        <r>
          <rPr>
            <b/>
            <sz val="10"/>
            <color indexed="10"/>
            <rFont val="Tahoma"/>
            <family val="2"/>
          </rPr>
          <t>D</t>
        </r>
        <r>
          <rPr>
            <sz val="10"/>
            <color indexed="81"/>
            <rFont val="Tahoma"/>
            <family val="2"/>
          </rPr>
          <t xml:space="preserve"> - (4 poeng) - Regionenes øverste serie for seniorer, 1K, 1M (Regional), 2M, Kvalifiseringsturnerningene U16- og U19-NM
</t>
        </r>
        <r>
          <rPr>
            <b/>
            <sz val="10"/>
            <color indexed="10"/>
            <rFont val="Tahoma"/>
            <family val="2"/>
          </rPr>
          <t>E</t>
        </r>
        <r>
          <rPr>
            <sz val="10"/>
            <color indexed="81"/>
            <rFont val="Tahoma"/>
            <family val="2"/>
          </rPr>
          <t xml:space="preserve"> - (3 poeng) - Øvrige Regionskamper, Observatør/Mentor - pr. kamp
</t>
        </r>
        <r>
          <rPr>
            <b/>
            <sz val="10"/>
            <color indexed="10"/>
            <rFont val="Tahoma"/>
            <family val="2"/>
          </rPr>
          <t>F</t>
        </r>
        <r>
          <rPr>
            <sz val="10"/>
            <color indexed="81"/>
            <rFont val="Tahoma"/>
            <family val="2"/>
          </rPr>
          <t xml:space="preserve"> - (2 poeng) - Øvrige kamper hvor begge lag er tilsluttet NBBF eller andre nasjonale basketballforbund (inkl. øvrige turneringer
     som Scania Cup og diverse norske cuper).
</t>
        </r>
        <r>
          <rPr>
            <b/>
            <sz val="10"/>
            <color indexed="10"/>
            <rFont val="Tahoma"/>
            <family val="2"/>
          </rPr>
          <t>G</t>
        </r>
        <r>
          <rPr>
            <sz val="10"/>
            <color indexed="81"/>
            <rFont val="Tahoma"/>
            <family val="2"/>
          </rPr>
          <t xml:space="preserve"> - (1 poeng) - Andre kamper arrangert av NBBF, dets Regioner eller klubber</t>
        </r>
      </text>
    </comment>
    <comment ref="H5" authorId="3" shapeId="0" xr:uid="{00000000-0006-0000-0000-00000F000000}">
      <text>
        <r>
          <rPr>
            <b/>
            <sz val="10"/>
            <color indexed="10"/>
            <rFont val="Tahoma"/>
            <family val="2"/>
          </rPr>
          <t xml:space="preserve">O </t>
        </r>
        <r>
          <rPr>
            <b/>
            <sz val="10"/>
            <color indexed="81"/>
            <rFont val="Tahoma"/>
            <family val="2"/>
          </rPr>
          <t xml:space="preserve">= </t>
        </r>
        <r>
          <rPr>
            <sz val="10"/>
            <color indexed="81"/>
            <rFont val="Tahoma"/>
            <family val="2"/>
          </rPr>
          <t xml:space="preserve">Kamper du er </t>
        </r>
        <r>
          <rPr>
            <b/>
            <sz val="10"/>
            <color indexed="81"/>
            <rFont val="Tahoma"/>
            <family val="2"/>
          </rPr>
          <t xml:space="preserve">Observatør/Mentor
</t>
        </r>
        <r>
          <rPr>
            <b/>
            <sz val="10"/>
            <color indexed="10"/>
            <rFont val="Tahoma"/>
            <family val="2"/>
          </rPr>
          <t xml:space="preserve">
R</t>
        </r>
        <r>
          <rPr>
            <sz val="8"/>
            <color indexed="81"/>
            <rFont val="Tahoma"/>
            <family val="2"/>
          </rPr>
          <t xml:space="preserve"> </t>
        </r>
        <r>
          <rPr>
            <sz val="10"/>
            <color indexed="81"/>
            <rFont val="Tahoma"/>
            <family val="2"/>
          </rPr>
          <t xml:space="preserve">= Kamper du </t>
        </r>
        <r>
          <rPr>
            <b/>
            <sz val="10"/>
            <color indexed="81"/>
            <rFont val="Tahoma"/>
            <family val="2"/>
          </rPr>
          <t>Dømmer</t>
        </r>
        <r>
          <rPr>
            <sz val="10"/>
            <color indexed="81"/>
            <rFont val="Tahoma"/>
            <family val="2"/>
          </rPr>
          <t xml:space="preserve"> på </t>
        </r>
        <r>
          <rPr>
            <b/>
            <sz val="10"/>
            <color indexed="81"/>
            <rFont val="Tahoma"/>
            <family val="2"/>
          </rPr>
          <t>R</t>
        </r>
        <r>
          <rPr>
            <sz val="10"/>
            <color indexed="81"/>
            <rFont val="Tahoma"/>
            <family val="2"/>
          </rPr>
          <t>egionsnivå.
Omfatter kamper/turneringerarrangert av</t>
        </r>
        <r>
          <rPr>
            <b/>
            <sz val="10"/>
            <color indexed="81"/>
            <rFont val="Tahoma"/>
            <family val="2"/>
          </rPr>
          <t xml:space="preserve"> ALLE </t>
        </r>
        <r>
          <rPr>
            <sz val="10"/>
            <color indexed="81"/>
            <rFont val="Tahoma"/>
            <family val="2"/>
          </rPr>
          <t>Regioner</t>
        </r>
        <r>
          <rPr>
            <b/>
            <sz val="10"/>
            <color indexed="81"/>
            <rFont val="Tahoma"/>
            <family val="2"/>
          </rPr>
          <t xml:space="preserve"> OG klubber.</t>
        </r>
      </text>
    </comment>
    <comment ref="I5" authorId="0" shapeId="0" xr:uid="{00000000-0006-0000-0000-000010000000}">
      <text>
        <r>
          <rPr>
            <b/>
            <sz val="9"/>
            <color indexed="81"/>
            <rFont val="Tahoma"/>
            <family val="2"/>
          </rPr>
          <t>Automatisk utregning av poeng!</t>
        </r>
        <r>
          <rPr>
            <b/>
            <sz val="8"/>
            <color indexed="81"/>
            <rFont val="Tahoma"/>
            <family val="2"/>
          </rPr>
          <t xml:space="preserve">
</t>
        </r>
        <r>
          <rPr>
            <b/>
            <sz val="9"/>
            <color indexed="81"/>
            <rFont val="Tahoma"/>
            <family val="2"/>
          </rPr>
          <t>Skal IKKE brukes av dommeren!</t>
        </r>
        <r>
          <rPr>
            <b/>
            <sz val="8"/>
            <color indexed="81"/>
            <rFont val="Tahoma"/>
            <family val="2"/>
          </rPr>
          <t xml:space="preserve">
</t>
        </r>
        <r>
          <rPr>
            <b/>
            <sz val="10"/>
            <color indexed="81"/>
            <rFont val="Tahoma"/>
            <family val="2"/>
          </rPr>
          <t xml:space="preserve">Fylles automatisk ut når "Kategori" er utfylt!
</t>
        </r>
        <r>
          <rPr>
            <sz val="10"/>
            <color indexed="81"/>
            <rFont val="Tahoma"/>
            <family val="2"/>
          </rPr>
          <t>Poeng i henhold til kampens Kategori</t>
        </r>
      </text>
    </comment>
    <comment ref="J5" authorId="0" shapeId="0" xr:uid="{00000000-0006-0000-0000-000011000000}">
      <text>
        <r>
          <rPr>
            <b/>
            <sz val="9"/>
            <color indexed="81"/>
            <rFont val="Tahoma"/>
            <family val="2"/>
          </rPr>
          <t xml:space="preserve">Fylles ut av dommeren:
</t>
        </r>
        <r>
          <rPr>
            <sz val="9"/>
            <color indexed="81"/>
            <rFont val="Tahoma"/>
            <family val="2"/>
          </rPr>
          <t xml:space="preserve">Det lag som står først i kampoppsettet, dvs. </t>
        </r>
        <r>
          <rPr>
            <b/>
            <sz val="9"/>
            <color indexed="81"/>
            <rFont val="Tahoma"/>
            <family val="2"/>
          </rPr>
          <t>"Hjemmelaget"</t>
        </r>
        <r>
          <rPr>
            <sz val="8"/>
            <color indexed="81"/>
            <rFont val="Tahoma"/>
            <family val="2"/>
          </rPr>
          <t xml:space="preserve">
</t>
        </r>
      </text>
    </comment>
    <comment ref="N5" authorId="0" shapeId="0" xr:uid="{00000000-0006-0000-0000-000012000000}">
      <text>
        <r>
          <rPr>
            <b/>
            <sz val="9"/>
            <color indexed="81"/>
            <rFont val="Tahoma"/>
            <family val="2"/>
          </rPr>
          <t xml:space="preserve">Fylles ut av dommeren:
</t>
        </r>
        <r>
          <rPr>
            <sz val="9"/>
            <color indexed="81"/>
            <rFont val="Tahoma"/>
            <family val="2"/>
          </rPr>
          <t xml:space="preserve">Det lag som står sist i kampoppsettet, dvs. </t>
        </r>
        <r>
          <rPr>
            <b/>
            <sz val="9"/>
            <color indexed="81"/>
            <rFont val="Tahoma"/>
            <family val="2"/>
          </rPr>
          <t>"Bortelaget"</t>
        </r>
        <r>
          <rPr>
            <sz val="8"/>
            <color indexed="81"/>
            <rFont val="Tahoma"/>
            <family val="2"/>
          </rPr>
          <t xml:space="preserve">
</t>
        </r>
      </text>
    </comment>
    <comment ref="X5" authorId="0" shapeId="0" xr:uid="{00000000-0006-0000-0000-000013000000}">
      <text>
        <r>
          <rPr>
            <b/>
            <sz val="8"/>
            <color indexed="81"/>
            <rFont val="Tahoma"/>
            <family val="2"/>
          </rPr>
          <t>Observatørs initialer, slik</t>
        </r>
        <r>
          <rPr>
            <sz val="8"/>
            <color indexed="81"/>
            <rFont val="Tahoma"/>
            <family val="2"/>
          </rPr>
          <t>:
TCB = Tor Christian Bakken
JK   =  Jan Korshavn
LR   =  Lars Ryde
TR  =  Torkild Rødsand
 osv.</t>
        </r>
      </text>
    </comment>
    <comment ref="A234" authorId="0" shapeId="0" xr:uid="{00000000-0006-0000-0000-000014000000}">
      <text>
        <r>
          <rPr>
            <b/>
            <sz val="9"/>
            <color indexed="81"/>
            <rFont val="Tahoma"/>
            <family val="2"/>
          </rPr>
          <t xml:space="preserve">Fylles ut av dommeren:
</t>
        </r>
        <r>
          <rPr>
            <sz val="9"/>
            <color indexed="81"/>
            <rFont val="Tahoma"/>
            <family val="2"/>
          </rPr>
          <t>Oversikt over dommerkurs el. lign.</t>
        </r>
        <r>
          <rPr>
            <sz val="8"/>
            <color indexed="81"/>
            <rFont val="Tahoma"/>
            <family val="2"/>
          </rPr>
          <t xml:space="preserve">
</t>
        </r>
      </text>
    </comment>
    <comment ref="J235" authorId="0" shapeId="0" xr:uid="{00000000-0006-0000-0000-000015000000}">
      <text>
        <r>
          <rPr>
            <b/>
            <sz val="9"/>
            <color indexed="81"/>
            <rFont val="Tahoma"/>
            <family val="2"/>
          </rPr>
          <t xml:space="preserve">Fylles ut av dommeren:
</t>
        </r>
        <r>
          <rPr>
            <sz val="9"/>
            <color indexed="81"/>
            <rFont val="Tahoma"/>
            <family val="2"/>
          </rPr>
          <t>Nedenstående gule felt fylles ut, gir oversikt over dommerkurs el. lign.</t>
        </r>
        <r>
          <rPr>
            <sz val="8"/>
            <color indexed="81"/>
            <rFont val="Tahoma"/>
            <family val="2"/>
          </rPr>
          <t xml:space="preserve">
</t>
        </r>
      </text>
    </comment>
    <comment ref="K235" authorId="0" shapeId="0" xr:uid="{00000000-0006-0000-0000-000016000000}">
      <text>
        <r>
          <rPr>
            <b/>
            <sz val="9"/>
            <color indexed="81"/>
            <rFont val="Tahoma"/>
            <family val="2"/>
          </rPr>
          <t xml:space="preserve">Fylles ut av dommeren:
</t>
        </r>
        <r>
          <rPr>
            <sz val="9"/>
            <color indexed="81"/>
            <rFont val="Tahoma"/>
            <family val="2"/>
          </rPr>
          <t>Nedenstående gule felt fylles ut, gir oversikt over det TOTALE antall deltagere (fordelt på kjønn) på ulike kurs.</t>
        </r>
        <r>
          <rPr>
            <sz val="8"/>
            <color indexed="81"/>
            <rFont val="Tahoma"/>
            <family val="2"/>
          </rPr>
          <t xml:space="preserve">
</t>
        </r>
      </text>
    </comment>
    <comment ref="L235" authorId="0" shapeId="0" xr:uid="{00000000-0006-0000-0000-000017000000}">
      <text>
        <r>
          <rPr>
            <b/>
            <sz val="9"/>
            <color indexed="81"/>
            <rFont val="Tahoma"/>
            <family val="2"/>
          </rPr>
          <t xml:space="preserve">Fylles ut av dommeren:
</t>
        </r>
        <r>
          <rPr>
            <sz val="9"/>
            <color indexed="81"/>
            <rFont val="Tahoma"/>
            <family val="2"/>
          </rPr>
          <t>Nedenstående gule felt fylles ut, gir oversikt over det TOTALE antall deltagere (fordelt på kjønn) på ulike kurs.</t>
        </r>
        <r>
          <rPr>
            <sz val="8"/>
            <color indexed="81"/>
            <rFont val="Tahoma"/>
            <family val="2"/>
          </rPr>
          <t xml:space="preserve">
</t>
        </r>
      </text>
    </comment>
    <comment ref="B256" authorId="1" shapeId="0" xr:uid="{00000000-0006-0000-0000-000018000000}">
      <text>
        <r>
          <rPr>
            <b/>
            <sz val="8"/>
            <color indexed="81"/>
            <rFont val="Tahoma"/>
            <family val="2"/>
          </rPr>
          <t>Knut:</t>
        </r>
        <r>
          <rPr>
            <sz val="8"/>
            <color indexed="81"/>
            <rFont val="Tahoma"/>
            <family val="2"/>
          </rPr>
          <t xml:space="preserve">
Antall kamper dømt i nasjonale serier må korrigeres hvis  Observert kamp (IKKE dømt!)</t>
        </r>
      </text>
    </comment>
    <comment ref="A259" authorId="0" shapeId="0" xr:uid="{00000000-0006-0000-0000-000019000000}">
      <text>
        <r>
          <rPr>
            <b/>
            <sz val="9"/>
            <color indexed="81"/>
            <rFont val="Tahoma"/>
            <family val="2"/>
          </rPr>
          <t>Skal IKKE brukes av dommeren!</t>
        </r>
        <r>
          <rPr>
            <sz val="8"/>
            <color indexed="81"/>
            <rFont val="Tahoma"/>
            <family val="2"/>
          </rPr>
          <t xml:space="preserve">
</t>
        </r>
      </text>
    </comment>
    <comment ref="B259" authorId="0" shapeId="0" xr:uid="{00000000-0006-0000-0000-00001A000000}">
      <text>
        <r>
          <rPr>
            <b/>
            <sz val="9"/>
            <color indexed="81"/>
            <rFont val="Tahoma"/>
            <family val="2"/>
          </rPr>
          <t>Skal IKKE brukes av dommeren!</t>
        </r>
        <r>
          <rPr>
            <sz val="8"/>
            <color indexed="81"/>
            <rFont val="Tahoma"/>
            <family val="2"/>
          </rPr>
          <t xml:space="preserve">
</t>
        </r>
      </text>
    </comment>
    <comment ref="C259" authorId="0" shapeId="0" xr:uid="{00000000-0006-0000-0000-00001B000000}">
      <text>
        <r>
          <rPr>
            <b/>
            <sz val="9"/>
            <color indexed="81"/>
            <rFont val="Tahoma"/>
            <family val="2"/>
          </rPr>
          <t>Skal IKKE brukes av dommeren!</t>
        </r>
        <r>
          <rPr>
            <sz val="8"/>
            <color indexed="81"/>
            <rFont val="Tahoma"/>
            <family val="2"/>
          </rPr>
          <t xml:space="preserve">
</t>
        </r>
      </text>
    </comment>
    <comment ref="D259" authorId="0" shapeId="0" xr:uid="{00000000-0006-0000-0000-00001C000000}">
      <text>
        <r>
          <rPr>
            <b/>
            <sz val="9"/>
            <color indexed="81"/>
            <rFont val="Tahoma"/>
            <family val="2"/>
          </rPr>
          <t>Skal IKKE brukes av dommeren!</t>
        </r>
        <r>
          <rPr>
            <sz val="8"/>
            <color indexed="81"/>
            <rFont val="Tahoma"/>
            <family val="2"/>
          </rPr>
          <t xml:space="preserve">
</t>
        </r>
      </text>
    </comment>
    <comment ref="E259" authorId="0" shapeId="0" xr:uid="{00000000-0006-0000-0000-00001D000000}">
      <text>
        <r>
          <rPr>
            <b/>
            <sz val="9"/>
            <color indexed="81"/>
            <rFont val="Tahoma"/>
            <family val="2"/>
          </rPr>
          <t>Skal IKKE brukes av dommeren!</t>
        </r>
        <r>
          <rPr>
            <sz val="8"/>
            <color indexed="81"/>
            <rFont val="Tahoma"/>
            <family val="2"/>
          </rPr>
          <t xml:space="preserve">
</t>
        </r>
      </text>
    </comment>
    <comment ref="F259" authorId="0" shapeId="0" xr:uid="{00000000-0006-0000-0000-00001E000000}">
      <text>
        <r>
          <rPr>
            <b/>
            <sz val="9"/>
            <color indexed="81"/>
            <rFont val="Tahoma"/>
            <family val="2"/>
          </rPr>
          <t>Skal IKKE brukes av dommeren!</t>
        </r>
        <r>
          <rPr>
            <sz val="8"/>
            <color indexed="81"/>
            <rFont val="Tahoma"/>
            <family val="2"/>
          </rPr>
          <t xml:space="preserve">
</t>
        </r>
      </text>
    </comment>
    <comment ref="H259" authorId="0" shapeId="0" xr:uid="{00000000-0006-0000-0000-00001F000000}">
      <text>
        <r>
          <rPr>
            <b/>
            <sz val="9"/>
            <color indexed="81"/>
            <rFont val="Tahoma"/>
            <family val="2"/>
          </rPr>
          <t>Skal IKKE brukes av dommeren!</t>
        </r>
        <r>
          <rPr>
            <sz val="8"/>
            <color indexed="81"/>
            <rFont val="Tahoma"/>
            <family val="2"/>
          </rPr>
          <t xml:space="preserve">
</t>
        </r>
      </text>
    </comment>
    <comment ref="I259" authorId="0" shapeId="0" xr:uid="{00000000-0006-0000-0000-000020000000}">
      <text>
        <r>
          <rPr>
            <b/>
            <sz val="9"/>
            <color indexed="81"/>
            <rFont val="Tahoma"/>
            <family val="2"/>
          </rPr>
          <t>Skal IKKE brukes av dommeren!</t>
        </r>
        <r>
          <rPr>
            <sz val="8"/>
            <color indexed="81"/>
            <rFont val="Tahoma"/>
            <family val="2"/>
          </rPr>
          <t xml:space="preserve">
</t>
        </r>
      </text>
    </comment>
    <comment ref="J259" authorId="0" shapeId="0" xr:uid="{00000000-0006-0000-0000-000021000000}">
      <text>
        <r>
          <rPr>
            <b/>
            <sz val="9"/>
            <color indexed="81"/>
            <rFont val="Tahoma"/>
            <family val="2"/>
          </rPr>
          <t>Skal IKKE brukes av dommeren!</t>
        </r>
        <r>
          <rPr>
            <sz val="8"/>
            <color indexed="81"/>
            <rFont val="Tahoma"/>
            <family val="2"/>
          </rPr>
          <t xml:space="preserve">
</t>
        </r>
      </text>
    </comment>
    <comment ref="K259" authorId="0" shapeId="0" xr:uid="{00000000-0006-0000-0000-000022000000}">
      <text>
        <r>
          <rPr>
            <b/>
            <sz val="9"/>
            <color indexed="81"/>
            <rFont val="Tahoma"/>
            <family val="2"/>
          </rPr>
          <t>Skal IKKE brukes av dommeren!</t>
        </r>
        <r>
          <rPr>
            <sz val="8"/>
            <color indexed="81"/>
            <rFont val="Tahoma"/>
            <family val="2"/>
          </rPr>
          <t xml:space="preserve">
</t>
        </r>
      </text>
    </comment>
    <comment ref="L259" authorId="0" shapeId="0" xr:uid="{00000000-0006-0000-0000-000023000000}">
      <text>
        <r>
          <rPr>
            <b/>
            <sz val="9"/>
            <color indexed="81"/>
            <rFont val="Tahoma"/>
            <family val="2"/>
          </rPr>
          <t>Skal IKKE brukes av dommeren!</t>
        </r>
        <r>
          <rPr>
            <sz val="8"/>
            <color indexed="81"/>
            <rFont val="Tahoma"/>
            <family val="2"/>
          </rPr>
          <t xml:space="preserve">
</t>
        </r>
      </text>
    </comment>
    <comment ref="M259" authorId="0" shapeId="0" xr:uid="{00000000-0006-0000-0000-000024000000}">
      <text>
        <r>
          <rPr>
            <b/>
            <sz val="9"/>
            <color indexed="81"/>
            <rFont val="Tahoma"/>
            <family val="2"/>
          </rPr>
          <t>Skal IKKE brukes av dommeren!</t>
        </r>
        <r>
          <rPr>
            <sz val="8"/>
            <color indexed="81"/>
            <rFont val="Tahoma"/>
            <family val="2"/>
          </rPr>
          <t xml:space="preserve">
</t>
        </r>
      </text>
    </comment>
    <comment ref="N259" authorId="0" shapeId="0" xr:uid="{00000000-0006-0000-0000-000025000000}">
      <text>
        <r>
          <rPr>
            <b/>
            <sz val="9"/>
            <color indexed="81"/>
            <rFont val="Tahoma"/>
            <family val="2"/>
          </rPr>
          <t>Skal IKKE brukes av dommeren!</t>
        </r>
        <r>
          <rPr>
            <sz val="8"/>
            <color indexed="81"/>
            <rFont val="Tahoma"/>
            <family val="2"/>
          </rPr>
          <t xml:space="preserve">
</t>
        </r>
      </text>
    </comment>
    <comment ref="O259" authorId="0" shapeId="0" xr:uid="{00000000-0006-0000-0000-000026000000}">
      <text>
        <r>
          <rPr>
            <b/>
            <sz val="9"/>
            <color indexed="81"/>
            <rFont val="Tahoma"/>
            <family val="2"/>
          </rPr>
          <t>Skal IKKE brukes av dommeren!</t>
        </r>
        <r>
          <rPr>
            <sz val="8"/>
            <color indexed="81"/>
            <rFont val="Tahoma"/>
            <family val="2"/>
          </rPr>
          <t xml:space="preserve">
</t>
        </r>
      </text>
    </comment>
    <comment ref="P259" authorId="0" shapeId="0" xr:uid="{00000000-0006-0000-0000-000027000000}">
      <text>
        <r>
          <rPr>
            <b/>
            <sz val="9"/>
            <color indexed="81"/>
            <rFont val="Tahoma"/>
            <family val="2"/>
          </rPr>
          <t>Skal IKKE brukes av dommeren!</t>
        </r>
        <r>
          <rPr>
            <sz val="8"/>
            <color indexed="81"/>
            <rFont val="Tahoma"/>
            <family val="2"/>
          </rPr>
          <t xml:space="preserve">
</t>
        </r>
      </text>
    </comment>
    <comment ref="Q259" authorId="0" shapeId="0" xr:uid="{00000000-0006-0000-0000-000028000000}">
      <text>
        <r>
          <rPr>
            <b/>
            <sz val="9"/>
            <color indexed="81"/>
            <rFont val="Tahoma"/>
            <family val="2"/>
          </rPr>
          <t>Skal IKKE brukes av dommeren!</t>
        </r>
        <r>
          <rPr>
            <sz val="8"/>
            <color indexed="81"/>
            <rFont val="Tahoma"/>
            <family val="2"/>
          </rPr>
          <t xml:space="preserve">
</t>
        </r>
      </text>
    </comment>
    <comment ref="R259" authorId="0" shapeId="0" xr:uid="{00000000-0006-0000-0000-000029000000}">
      <text>
        <r>
          <rPr>
            <b/>
            <sz val="9"/>
            <color indexed="81"/>
            <rFont val="Tahoma"/>
            <family val="2"/>
          </rPr>
          <t>Skal IKKE brukes av dommeren!</t>
        </r>
        <r>
          <rPr>
            <sz val="8"/>
            <color indexed="81"/>
            <rFont val="Tahoma"/>
            <family val="2"/>
          </rPr>
          <t xml:space="preserve">
</t>
        </r>
      </text>
    </comment>
    <comment ref="S259" authorId="0" shapeId="0" xr:uid="{00000000-0006-0000-0000-00002A000000}">
      <text>
        <r>
          <rPr>
            <b/>
            <sz val="9"/>
            <color indexed="81"/>
            <rFont val="Tahoma"/>
            <family val="2"/>
          </rPr>
          <t>Skal IKKE brukes av dommeren!</t>
        </r>
        <r>
          <rPr>
            <sz val="8"/>
            <color indexed="81"/>
            <rFont val="Tahoma"/>
            <family val="2"/>
          </rPr>
          <t xml:space="preserve">
</t>
        </r>
      </text>
    </comment>
    <comment ref="T259" authorId="0" shapeId="0" xr:uid="{00000000-0006-0000-0000-00002B000000}">
      <text>
        <r>
          <rPr>
            <b/>
            <sz val="9"/>
            <color indexed="81"/>
            <rFont val="Tahoma"/>
            <family val="2"/>
          </rPr>
          <t>Skal IKKE brukes av dommeren!</t>
        </r>
        <r>
          <rPr>
            <sz val="8"/>
            <color indexed="81"/>
            <rFont val="Tahoma"/>
            <family val="2"/>
          </rPr>
          <t xml:space="preserve">
</t>
        </r>
      </text>
    </comment>
    <comment ref="U259" authorId="0" shapeId="0" xr:uid="{00000000-0006-0000-0000-00002C000000}">
      <text>
        <r>
          <rPr>
            <b/>
            <sz val="9"/>
            <color indexed="81"/>
            <rFont val="Tahoma"/>
            <family val="2"/>
          </rPr>
          <t>Skal IKKE brukes av dommeren!</t>
        </r>
        <r>
          <rPr>
            <sz val="8"/>
            <color indexed="81"/>
            <rFont val="Tahoma"/>
            <family val="2"/>
          </rPr>
          <t xml:space="preserve">
</t>
        </r>
      </text>
    </comment>
    <comment ref="V259" authorId="0" shapeId="0" xr:uid="{00000000-0006-0000-0000-00002D000000}">
      <text>
        <r>
          <rPr>
            <b/>
            <sz val="9"/>
            <color indexed="81"/>
            <rFont val="Tahoma"/>
            <family val="2"/>
          </rPr>
          <t>Skal IKKE brukes av dommeren!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L5" authorId="0" shapeId="0" xr:uid="{00000000-0006-0000-0100-000001000000}">
      <text>
        <r>
          <rPr>
            <b/>
            <sz val="8"/>
            <color indexed="81"/>
            <rFont val="Tahoma"/>
            <family val="2"/>
          </rPr>
          <t>Eier:</t>
        </r>
        <r>
          <rPr>
            <sz val="8"/>
            <color indexed="81"/>
            <rFont val="Tahoma"/>
            <family val="2"/>
          </rPr>
          <t xml:space="preserve">
</t>
        </r>
        <r>
          <rPr>
            <sz val="9"/>
            <color indexed="81"/>
            <rFont val="Tahoma"/>
            <family val="2"/>
          </rPr>
          <t>Slik ser denne trekanten ut!</t>
        </r>
      </text>
    </comment>
  </commentList>
</comments>
</file>

<file path=xl/sharedStrings.xml><?xml version="1.0" encoding="utf-8"?>
<sst xmlns="http://schemas.openxmlformats.org/spreadsheetml/2006/main" count="156" uniqueCount="134">
  <si>
    <t>Dato</t>
  </si>
  <si>
    <t>Tid</t>
  </si>
  <si>
    <t>Sted</t>
  </si>
  <si>
    <t>Poeng</t>
  </si>
  <si>
    <t>Nr.</t>
  </si>
  <si>
    <t>Navn:</t>
  </si>
  <si>
    <t>Sesong:</t>
  </si>
  <si>
    <t>Frist:</t>
  </si>
  <si>
    <t>Nivå/Serie</t>
  </si>
  <si>
    <t>Hittil:</t>
  </si>
  <si>
    <t>Aspirantdommerkurs</t>
  </si>
  <si>
    <t>Andre kurs (sekretariatkurs, tidtagerkurs, 24"-tidtagerkurs, andre kurs)</t>
  </si>
  <si>
    <t xml:space="preserve">Beskyttet </t>
  </si>
  <si>
    <t>ID</t>
  </si>
  <si>
    <t>Totalt</t>
  </si>
  <si>
    <r>
      <t xml:space="preserve">Her kan </t>
    </r>
    <r>
      <rPr>
        <b/>
        <sz val="9"/>
        <rFont val="Arial"/>
        <family val="2"/>
      </rPr>
      <t>dommeren</t>
    </r>
    <r>
      <rPr>
        <sz val="9"/>
        <rFont val="Arial"/>
        <family val="2"/>
      </rPr>
      <t xml:space="preserve"> sette inn sine kommentarer til sesongen:</t>
    </r>
  </si>
  <si>
    <t>Brukertips!</t>
  </si>
  <si>
    <t>Knut</t>
  </si>
  <si>
    <t>Poeng-beregningen skjer automatisk (styrt av "Kategori").</t>
  </si>
  <si>
    <t>Oppdatér loggen HVER gang du har dømt.</t>
  </si>
  <si>
    <t>Loggen vil gi deg fortløpende info om antall dømte kamper og antall poeng du har "opptjent".</t>
  </si>
  <si>
    <t>Nederst på loggen kan du legge inn tilleggsinfo, evt. kommentarer av ulik art.</t>
  </si>
  <si>
    <t>Hvis det er noe du ikke forstår, nøl ikke med å kontakte Jan eller Knut.  Vi står til disposisjon for å yte "nød-hjelp"!</t>
  </si>
  <si>
    <t>Lykke til!</t>
  </si>
  <si>
    <t>Antall</t>
  </si>
  <si>
    <t xml:space="preserve"> kurs</t>
  </si>
  <si>
    <r>
      <t>Bakgrunnen</t>
    </r>
    <r>
      <rPr>
        <sz val="8"/>
        <rFont val="Arial"/>
        <family val="2"/>
      </rPr>
      <t xml:space="preserve"> for at DK kartlegger antall dømte kamper og andre dommer-relaterte  </t>
    </r>
  </si>
  <si>
    <t>Jenter</t>
  </si>
  <si>
    <t>Gutter</t>
  </si>
  <si>
    <t>Aspirant-dommer
kurs</t>
  </si>
  <si>
    <t>Andre kurs</t>
  </si>
  <si>
    <t>Tillits-
verv</t>
  </si>
  <si>
    <t>Σ</t>
  </si>
  <si>
    <t>Deltagere</t>
  </si>
  <si>
    <t>Andre dommer-relaterte aktiviteter i sesongen</t>
  </si>
  <si>
    <t># Kopieres (av DK) til Totaloversikt</t>
  </si>
  <si>
    <t xml:space="preserve">"NBBF skal ha trenere og dommere som er faglig på høyde med kolleger i øvrig norsk idrett og i nordisk basketball og som kan dekke de faktiske behovene i klubber og regionale enheter. </t>
  </si>
  <si>
    <t>Utdrag av NBBFs "Strategiplan for 2005 - 2010":</t>
  </si>
  <si>
    <t>Oversikt over andre dommer-relaterte aktiviteter i sesongen:</t>
  </si>
  <si>
    <t>Antall deltagere</t>
  </si>
  <si>
    <t>"NBBF må avsette ressurser som gjør dette mulig. Som gjenytelse må de trenere og dommere som nyter godt av disse tilbudene,</t>
  </si>
  <si>
    <t>Fyll ut ALLE cellene under kolonne-"overskriftene", dvs. "Dato", "Tid", "Sted", "Nivå/Serie" osv.</t>
  </si>
  <si>
    <t>Initialer</t>
  </si>
  <si>
    <r>
      <t>"</t>
    </r>
    <r>
      <rPr>
        <b/>
        <sz val="9"/>
        <color indexed="10"/>
        <rFont val="Arial"/>
        <family val="2"/>
      </rPr>
      <t>seg til å delta i utvikling av fagmiljøer både nasjonalt og regionalt.</t>
    </r>
    <r>
      <rPr>
        <sz val="9"/>
        <color indexed="10"/>
        <rFont val="Arial"/>
        <family val="2"/>
      </rPr>
      <t>"</t>
    </r>
  </si>
  <si>
    <t>Ditt navn neste rad!</t>
  </si>
  <si>
    <t xml:space="preserve">Bruk celler med  Lys gul bakgrunn </t>
  </si>
  <si>
    <t>Standardversjon</t>
  </si>
  <si>
    <t>Obser-
vatør</t>
  </si>
  <si>
    <t>Sett "Ja" eller "Nei"!</t>
  </si>
  <si>
    <t>Antall
x obser-
vert</t>
  </si>
  <si>
    <t>Andre
kamper</t>
  </si>
  <si>
    <t>BRUKERTIPS:</t>
  </si>
  <si>
    <t>("Overskriftene" finner du i rad 4 i cellene med Lys grå bakgrunn).</t>
  </si>
  <si>
    <t>Alle cellene DU skal fylle inn har Lys gul bakgrunn.</t>
  </si>
  <si>
    <t>For ALLE andre kamper må DU selv fylle inn "Kategori".</t>
  </si>
  <si>
    <t>Husk å fylle opp radene (med kampene) fortløpende, dvs. UTEN tomme rader, og uten spesielle notater.  (Det er et eget felt for egne kommentarer nederst på loggen).</t>
  </si>
  <si>
    <t xml:space="preserve">For å lette utfyllingen av loggen, har DK lagt inn merknader med tips og orientering i mange celler (markert med en liten rød trekant i øvre høyre hjørne av cellen).  </t>
  </si>
  <si>
    <t>(Du kan lese Merknadene ved å legge "pekeren" over cellen).</t>
  </si>
  <si>
    <t xml:space="preserve">Som følge av vedtak på NBBFs 2008-ting, SKAL alle Forbundsdommere, for å opprettholde sin autorisasjon som Forbundsdommer, </t>
  </si>
  <si>
    <t xml:space="preserve">Helt nederst (i cellene med Lys gul bakgrunn) ber DK om andre dommer-relaterte aktiviteter du har vært med på i løpet av sesongen.  </t>
  </si>
  <si>
    <t>Vi ber om spesifisert info om kurs, observasjon/autorisasjon av andre dommere, tillitsverv etc.</t>
  </si>
  <si>
    <t>Nasjonale serier</t>
  </si>
  <si>
    <t>Kate-
gori</t>
  </si>
  <si>
    <t>1.-dommer</t>
  </si>
  <si>
    <t>2.-dommer</t>
  </si>
  <si>
    <r>
      <t>Fyll inn ditt navn og initialer (Cellene C3 og G3)</t>
    </r>
    <r>
      <rPr>
        <sz val="10"/>
        <rFont val="Arial"/>
        <family val="2"/>
      </rPr>
      <t xml:space="preserve"> - så vet jeg hvem du er ;-).</t>
    </r>
  </si>
  <si>
    <t xml:space="preserve">Last ned Excel-filen på din egen datamaskin, og kall den "Dommerlogg  </t>
  </si>
  <si>
    <t>Tor Christian Bakken"</t>
  </si>
  <si>
    <r>
      <t xml:space="preserve"> + ditt eget navn", f.eks.</t>
    </r>
    <r>
      <rPr>
        <b/>
        <sz val="10"/>
        <rFont val="Arial"/>
        <family val="2"/>
      </rPr>
      <t xml:space="preserve"> "Dommerlogg</t>
    </r>
  </si>
  <si>
    <t>Bruk TAB-tasten for å komme til de cellene du selv skal (kan) fylle ut.</t>
  </si>
  <si>
    <t>For hver kamp du dømmer fyller du inn kampinfo, en rad pr. kamp.</t>
  </si>
  <si>
    <t>Oversikt over dømte/observerte kamper i sesongen #</t>
  </si>
  <si>
    <t>Jeg ble obser-
vert av:</t>
  </si>
  <si>
    <r>
      <t>NBBFs Ting 10</t>
    </r>
    <r>
      <rPr>
        <sz val="8"/>
        <rFont val="Arial"/>
        <family val="2"/>
      </rPr>
      <t xml:space="preserve">: "Det settes som krav at hver dommer i løpet av sesongen må </t>
    </r>
    <r>
      <rPr>
        <b/>
        <sz val="8"/>
        <color indexed="10"/>
        <rFont val="Arial"/>
        <family val="2"/>
      </rPr>
      <t>dømme minst</t>
    </r>
  </si>
  <si>
    <r>
      <t xml:space="preserve"> </t>
    </r>
    <r>
      <rPr>
        <b/>
        <sz val="9"/>
        <rFont val="Arial"/>
        <family val="2"/>
      </rPr>
      <t>forplikte seg til å delta i utvikling av fagmiljøer både nasjonalt og regionalt.</t>
    </r>
    <r>
      <rPr>
        <sz val="9"/>
        <rFont val="Arial"/>
        <family val="2"/>
      </rPr>
      <t xml:space="preserve">" </t>
    </r>
  </si>
  <si>
    <r>
      <t xml:space="preserve"> og være observatør/mentor i minst </t>
    </r>
    <r>
      <rPr>
        <b/>
        <sz val="9"/>
        <rFont val="Arial"/>
        <family val="2"/>
      </rPr>
      <t>5 kamper f</t>
    </r>
    <r>
      <rPr>
        <sz val="9"/>
        <rFont val="Arial"/>
        <family val="2"/>
      </rPr>
      <t xml:space="preserve">or å få fornyet autorisasjonen".  </t>
    </r>
  </si>
  <si>
    <t>Autorisasjon el. lign.</t>
  </si>
  <si>
    <t>Aut. 
el. lign.</t>
  </si>
  <si>
    <t xml:space="preserve">aktiviteter er at NBBFs "Strategiplan for" sier at dommerne forplikter  </t>
  </si>
  <si>
    <t>Ditt navn</t>
  </si>
  <si>
    <t>Region</t>
  </si>
  <si>
    <t>Krav oppfylt</t>
  </si>
  <si>
    <t>Alle</t>
  </si>
  <si>
    <t>Andre kamper</t>
  </si>
  <si>
    <r>
      <t>Σ</t>
    </r>
    <r>
      <rPr>
        <sz val="9"/>
        <rFont val="Arial"/>
        <family val="2"/>
      </rPr>
      <t xml:space="preserve"> dømte kamper</t>
    </r>
  </si>
  <si>
    <r>
      <t>Σ</t>
    </r>
    <r>
      <rPr>
        <sz val="9"/>
        <rFont val="Arial"/>
        <family val="2"/>
      </rPr>
      <t xml:space="preserve"> obs-erverte
kamper</t>
    </r>
  </si>
  <si>
    <t>Dommer-relatert tillitsverv i Region</t>
  </si>
  <si>
    <t>Regionsdommerkurs</t>
  </si>
  <si>
    <t>Regions-
nivå</t>
  </si>
  <si>
    <t>Disse krav tilfredsstilles ved dømming og observasjon i lokale serier, avvikling av dommerkurs</t>
  </si>
  <si>
    <t>og gjennom å ha dommer-relaterte tillitsverv i Region.</t>
  </si>
  <si>
    <r>
      <t>5 kamper</t>
    </r>
    <r>
      <rPr>
        <sz val="8"/>
        <rFont val="Arial"/>
        <family val="2"/>
      </rPr>
      <t xml:space="preserve"> og </t>
    </r>
    <r>
      <rPr>
        <b/>
        <sz val="8"/>
        <color indexed="10"/>
        <rFont val="Arial"/>
        <family val="2"/>
      </rPr>
      <t>observere 5 kamper på Regionsnivå</t>
    </r>
    <r>
      <rPr>
        <sz val="8"/>
        <rFont val="Arial"/>
        <family val="2"/>
      </rPr>
      <t xml:space="preserve"> for å kunne fornye autorisasjonen".</t>
    </r>
  </si>
  <si>
    <t xml:space="preserve">dømme minst 5 - fem - kamper arrangert av Region (Kamper arrangert av klubber teller ikke med i denne sammenheng!)  </t>
  </si>
  <si>
    <t xml:space="preserve">Som følge av vedtak på NBBFs 2010-ting, SKAL alle Forbundsdommere, for å opprettholde sin autorisasjon som Forbundsdommer, </t>
  </si>
  <si>
    <r>
      <t xml:space="preserve">Derfor er kolonne H tatt inn - her setter du </t>
    </r>
    <r>
      <rPr>
        <b/>
        <sz val="10"/>
        <color indexed="10"/>
        <rFont val="Arial"/>
        <family val="2"/>
      </rPr>
      <t>"O" for de kampene som du har observert</t>
    </r>
  </si>
  <si>
    <r>
      <t xml:space="preserve">Derfor er kolonne H tatt inn - her setter du </t>
    </r>
    <r>
      <rPr>
        <b/>
        <sz val="10"/>
        <color indexed="10"/>
        <rFont val="Arial"/>
        <family val="2"/>
      </rPr>
      <t>"D" for de kampene som er arrangert av Region.</t>
    </r>
  </si>
  <si>
    <r>
      <t xml:space="preserve">også </t>
    </r>
    <r>
      <rPr>
        <b/>
        <sz val="10"/>
        <color indexed="10"/>
        <rFont val="Arial"/>
        <family val="2"/>
      </rPr>
      <t>observere</t>
    </r>
    <r>
      <rPr>
        <sz val="10"/>
        <color indexed="10"/>
        <rFont val="Arial"/>
        <family val="2"/>
      </rPr>
      <t xml:space="preserve"> minst 5 - fem - kamper arrangert av Region (Kamper arrangert av klubber teller ikke med i denne sammenheng!)  </t>
    </r>
  </si>
  <si>
    <t>Sendes DK/NBBF ved:</t>
  </si>
  <si>
    <r>
      <t>Forbundstinget 2010</t>
    </r>
    <r>
      <rPr>
        <sz val="9"/>
        <rFont val="Arial"/>
        <family val="2"/>
      </rPr>
      <t xml:space="preserve"> vedtok:  "Det settes som krav at hver dommer i løpet av sesongen må dømme minst 5 kamper på regionsnivå</t>
    </r>
  </si>
  <si>
    <t>Versjon #</t>
  </si>
  <si>
    <t>Regions-
kamper</t>
  </si>
  <si>
    <t>Krav
lisens
Forb.-dommer:</t>
  </si>
  <si>
    <t>uten
passord</t>
  </si>
  <si>
    <t>Ditt navn, logg</t>
  </si>
  <si>
    <t>NN</t>
  </si>
  <si>
    <t>NB! Når du har fylt inn "Nivå/Serie" fylles "Kategori" automatisk ut ved kamper i NASJONALE SERIER og 2K og 2M</t>
  </si>
  <si>
    <t>Ved sesongslutt sender du loggen inn til DK-leder og Torkild.  DK kan også be om å få tilsendt din logg i løpet av sesongen, f. eks. pr. 31.12.</t>
  </si>
  <si>
    <t>Lag A (Hjemmelag)</t>
  </si>
  <si>
    <t>DOMMERLOGG DK/NBBF</t>
  </si>
  <si>
    <t>Lag B (Bortelag)</t>
  </si>
  <si>
    <t>dk@basketballdommer.com</t>
  </si>
  <si>
    <t>01.06.</t>
  </si>
  <si>
    <t>Konsentrert info ligger under - i radene 256-261</t>
  </si>
  <si>
    <t>FIBA</t>
  </si>
  <si>
    <t>1M</t>
  </si>
  <si>
    <t>1K</t>
  </si>
  <si>
    <t>2M</t>
  </si>
  <si>
    <t>Øvrig regionskamper</t>
  </si>
  <si>
    <t>U-NM</t>
  </si>
  <si>
    <t>Lands-/nasjonal ikke FIBA</t>
  </si>
  <si>
    <t>A</t>
  </si>
  <si>
    <t>B</t>
  </si>
  <si>
    <t>C</t>
  </si>
  <si>
    <t>D</t>
  </si>
  <si>
    <t>E</t>
  </si>
  <si>
    <t>F</t>
  </si>
  <si>
    <t>Annen kamp</t>
  </si>
  <si>
    <t>G</t>
  </si>
  <si>
    <t>Cupkamp (f.eks. Skandia)</t>
  </si>
  <si>
    <t>Ev. 3.-dommer</t>
  </si>
  <si>
    <r>
      <rPr>
        <b/>
        <sz val="8"/>
        <color indexed="10"/>
        <rFont val="Arial"/>
        <family val="2"/>
      </rPr>
      <t>O</t>
    </r>
    <r>
      <rPr>
        <b/>
        <sz val="8"/>
        <rFont val="Arial"/>
        <family val="2"/>
      </rPr>
      <t xml:space="preserve">bs/
</t>
    </r>
    <r>
      <rPr>
        <sz val="8"/>
        <color indexed="10"/>
        <rFont val="Arial"/>
        <family val="2"/>
      </rPr>
      <t>R</t>
    </r>
    <r>
      <rPr>
        <b/>
        <sz val="8"/>
        <rFont val="Arial"/>
        <family val="2"/>
      </rPr>
      <t>egion</t>
    </r>
    <r>
      <rPr>
        <b/>
        <sz val="7"/>
        <color indexed="10"/>
        <rFont val="Arial"/>
        <family val="2"/>
      </rPr>
      <t/>
    </r>
  </si>
  <si>
    <t>BLK</t>
  </si>
  <si>
    <t>BLM</t>
  </si>
  <si>
    <r>
      <t xml:space="preserve">Lagre loggen som:
Logg 22-23
</t>
    </r>
    <r>
      <rPr>
        <b/>
        <sz val="8"/>
        <rFont val="Arial"/>
        <family val="2"/>
      </rPr>
      <t>Ditt Navn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</si>
</sst>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
  </numFmts>
  <fonts count="35" x14ac:knownFonts="1">
    <font>
      <sz val="10"/>
      <name val="Arial"/>
    </font>
    <font>
      <sz val="11"/>
      <name val="Arial"/>
      <family val="2"/>
    </font>
    <font>
      <sz val="10"/>
      <name val="Arial"/>
      <family val="2"/>
    </font>
    <font>
      <b/>
      <sz val="10"/>
      <name val="Arial"/>
      <family val="2"/>
    </font>
    <font>
      <sz val="8"/>
      <color indexed="81"/>
      <name val="Tahoma"/>
      <family val="2"/>
    </font>
    <font>
      <sz val="10"/>
      <color indexed="81"/>
      <name val="Tahoma"/>
      <family val="2"/>
    </font>
    <font>
      <b/>
      <sz val="12"/>
      <name val="Arial"/>
      <family val="2"/>
    </font>
    <font>
      <b/>
      <sz val="11"/>
      <name val="Arial"/>
      <family val="2"/>
    </font>
    <font>
      <sz val="8"/>
      <name val="Arial"/>
      <family val="2"/>
    </font>
    <font>
      <u/>
      <sz val="10"/>
      <color indexed="12"/>
      <name val="Arial"/>
      <family val="2"/>
    </font>
    <font>
      <b/>
      <sz val="10"/>
      <color indexed="10"/>
      <name val="Arial"/>
      <family val="2"/>
    </font>
    <font>
      <b/>
      <sz val="10"/>
      <color indexed="10"/>
      <name val="Tahoma"/>
      <family val="2"/>
    </font>
    <font>
      <b/>
      <sz val="8"/>
      <name val="Arial"/>
      <family val="2"/>
    </font>
    <font>
      <b/>
      <sz val="8"/>
      <color indexed="81"/>
      <name val="Tahoma"/>
      <family val="2"/>
    </font>
    <font>
      <b/>
      <sz val="10"/>
      <color indexed="81"/>
      <name val="Tahoma"/>
      <family val="2"/>
    </font>
    <font>
      <sz val="9"/>
      <name val="Arial"/>
      <family val="2"/>
    </font>
    <font>
      <sz val="9"/>
      <color indexed="10"/>
      <name val="Arial"/>
      <family val="2"/>
    </font>
    <font>
      <sz val="9"/>
      <color indexed="81"/>
      <name val="Tahoma"/>
      <family val="2"/>
    </font>
    <font>
      <b/>
      <sz val="9"/>
      <color indexed="81"/>
      <name val="Tahoma"/>
      <family val="2"/>
    </font>
    <font>
      <b/>
      <sz val="9"/>
      <color indexed="10"/>
      <name val="Tahoma"/>
      <family val="2"/>
    </font>
    <font>
      <b/>
      <sz val="9"/>
      <name val="Arial"/>
      <family val="2"/>
    </font>
    <font>
      <b/>
      <sz val="10"/>
      <name val="Times New Roman"/>
      <family val="1"/>
    </font>
    <font>
      <b/>
      <sz val="8"/>
      <color indexed="10"/>
      <name val="Arial"/>
      <family val="2"/>
    </font>
    <font>
      <b/>
      <sz val="9"/>
      <color indexed="10"/>
      <name val="Arial"/>
      <family val="2"/>
    </font>
    <font>
      <sz val="8"/>
      <name val="Arial"/>
      <family val="2"/>
    </font>
    <font>
      <sz val="10"/>
      <color indexed="10"/>
      <name val="Arial"/>
      <family val="2"/>
    </font>
    <font>
      <u/>
      <sz val="8"/>
      <color indexed="12"/>
      <name val="Arial"/>
      <family val="2"/>
    </font>
    <font>
      <b/>
      <sz val="12"/>
      <color indexed="10"/>
      <name val="Arial"/>
      <family val="2"/>
    </font>
    <font>
      <b/>
      <sz val="11"/>
      <color indexed="10"/>
      <name val="Arial"/>
      <family val="2"/>
    </font>
    <font>
      <b/>
      <sz val="9"/>
      <color indexed="10"/>
      <name val="Arial"/>
      <family val="2"/>
    </font>
    <font>
      <sz val="7"/>
      <name val="Arial"/>
      <family val="2"/>
    </font>
    <font>
      <b/>
      <sz val="7"/>
      <color indexed="10"/>
      <name val="Arial"/>
      <family val="2"/>
    </font>
    <font>
      <i/>
      <sz val="11"/>
      <color rgb="FF7F7F7F"/>
      <name val="Calibri"/>
      <family val="2"/>
      <scheme val="minor"/>
    </font>
    <font>
      <sz val="10"/>
      <color indexed="10"/>
      <name val="Tahoma"/>
      <family val="2"/>
    </font>
    <font>
      <sz val="8"/>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74">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10"/>
      </top>
      <bottom/>
      <diagonal/>
    </border>
    <border>
      <left/>
      <right/>
      <top style="medium">
        <color indexed="10"/>
      </top>
      <bottom/>
      <diagonal/>
    </border>
    <border>
      <left style="medium">
        <color indexed="10"/>
      </left>
      <right/>
      <top style="medium">
        <color indexed="10"/>
      </top>
      <bottom/>
      <diagonal/>
    </border>
    <border>
      <left/>
      <right style="thin">
        <color indexed="10"/>
      </right>
      <top style="medium">
        <color indexed="10"/>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10"/>
      </left>
      <right/>
      <top/>
      <bottom/>
      <diagonal/>
    </border>
    <border>
      <left/>
      <right style="thin">
        <color indexed="10"/>
      </right>
      <top/>
      <bottom/>
      <diagonal/>
    </border>
  </borders>
  <cellStyleXfs count="3">
    <xf numFmtId="0" fontId="0" fillId="0" borderId="0"/>
    <xf numFmtId="0" fontId="9"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282">
    <xf numFmtId="0" fontId="0" fillId="0" borderId="0" xfId="0"/>
    <xf numFmtId="1" fontId="0" fillId="0" borderId="0" xfId="0" applyNumberFormat="1" applyAlignment="1">
      <alignment horizontal="center"/>
    </xf>
    <xf numFmtId="49" fontId="0" fillId="0" borderId="0" xfId="0" applyNumberFormat="1" applyAlignment="1">
      <alignment horizontal="center"/>
    </xf>
    <xf numFmtId="0" fontId="1" fillId="0" borderId="0" xfId="0" applyFont="1" applyAlignment="1">
      <alignment horizontal="center"/>
    </xf>
    <xf numFmtId="0" fontId="6" fillId="0" borderId="0" xfId="0" applyFont="1" applyAlignment="1">
      <alignment horizontal="center" vertical="center"/>
    </xf>
    <xf numFmtId="2" fontId="0" fillId="0" borderId="0" xfId="0" applyNumberFormat="1" applyAlignment="1">
      <alignment horizontal="centerContinuous"/>
    </xf>
    <xf numFmtId="0" fontId="0" fillId="0" borderId="0" xfId="0" applyAlignment="1">
      <alignment horizontal="center"/>
    </xf>
    <xf numFmtId="0" fontId="0" fillId="0" borderId="0" xfId="0" applyAlignment="1">
      <alignment horizontal="centerContinuous"/>
    </xf>
    <xf numFmtId="2" fontId="0" fillId="0" borderId="0" xfId="0" applyNumberFormat="1"/>
    <xf numFmtId="0" fontId="0" fillId="0" borderId="0" xfId="0" applyAlignment="1">
      <alignment horizontal="centerContinuous" vertical="center"/>
    </xf>
    <xf numFmtId="0" fontId="3" fillId="0" borderId="0" xfId="0" applyFont="1" applyAlignment="1">
      <alignment horizontal="centerContinuous"/>
    </xf>
    <xf numFmtId="0" fontId="0" fillId="0" borderId="0" xfId="0" applyAlignment="1">
      <alignment horizontal="center" vertical="center"/>
    </xf>
    <xf numFmtId="4" fontId="0" fillId="0" borderId="0" xfId="0" applyNumberFormat="1" applyAlignment="1">
      <alignment vertical="center"/>
    </xf>
    <xf numFmtId="1" fontId="0" fillId="0" borderId="0" xfId="0" applyNumberFormat="1"/>
    <xf numFmtId="0" fontId="0" fillId="0" borderId="0" xfId="0" applyAlignment="1">
      <alignment horizontal="left"/>
    </xf>
    <xf numFmtId="0" fontId="8" fillId="0" borderId="0" xfId="0" applyFont="1" applyAlignment="1">
      <alignment horizontal="left"/>
    </xf>
    <xf numFmtId="0" fontId="8" fillId="0" borderId="2" xfId="0" applyFont="1" applyBorder="1" applyAlignment="1">
      <alignment horizontal="left"/>
    </xf>
    <xf numFmtId="0" fontId="15" fillId="0" borderId="0" xfId="0" applyFont="1" applyAlignment="1">
      <alignment horizontal="left"/>
    </xf>
    <xf numFmtId="164" fontId="0" fillId="0" borderId="0" xfId="0" applyNumberFormat="1" applyAlignment="1">
      <alignment horizontal="center"/>
    </xf>
    <xf numFmtId="20" fontId="1" fillId="0" borderId="0" xfId="0" applyNumberFormat="1" applyFont="1" applyAlignment="1">
      <alignment horizontal="center"/>
    </xf>
    <xf numFmtId="0" fontId="0" fillId="0" borderId="2" xfId="0" applyBorder="1" applyAlignment="1">
      <alignment horizontal="centerContinuous"/>
    </xf>
    <xf numFmtId="1" fontId="1" fillId="0" borderId="2" xfId="0" applyNumberFormat="1" applyFont="1" applyBorder="1" applyAlignment="1">
      <alignment horizontal="centerContinuous"/>
    </xf>
    <xf numFmtId="164" fontId="15" fillId="0" borderId="2" xfId="0" applyNumberFormat="1" applyFont="1" applyBorder="1" applyAlignment="1">
      <alignment horizontal="center"/>
    </xf>
    <xf numFmtId="20" fontId="15" fillId="0" borderId="2" xfId="0" applyNumberFormat="1" applyFont="1" applyBorder="1" applyAlignment="1">
      <alignment horizontal="center"/>
    </xf>
    <xf numFmtId="0" fontId="15" fillId="0" borderId="2" xfId="0" applyFont="1" applyBorder="1" applyAlignment="1">
      <alignment horizontal="left"/>
    </xf>
    <xf numFmtId="0" fontId="15" fillId="0" borderId="2" xfId="0" applyFont="1" applyBorder="1" applyAlignment="1">
      <alignment horizontal="center"/>
    </xf>
    <xf numFmtId="1" fontId="15" fillId="0" borderId="2" xfId="0" applyNumberFormat="1" applyFont="1" applyBorder="1" applyAlignment="1">
      <alignment horizontal="center"/>
    </xf>
    <xf numFmtId="49" fontId="3" fillId="3" borderId="4" xfId="0" applyNumberFormat="1" applyFont="1" applyFill="1" applyBorder="1" applyAlignment="1">
      <alignment horizontal="centerContinuous" vertical="center"/>
    </xf>
    <xf numFmtId="49" fontId="3" fillId="3" borderId="5" xfId="0" applyNumberFormat="1" applyFont="1" applyFill="1" applyBorder="1" applyAlignment="1">
      <alignment horizontal="centerContinuous" vertical="center"/>
    </xf>
    <xf numFmtId="0" fontId="3" fillId="0" borderId="0" xfId="0" applyFont="1"/>
    <xf numFmtId="0" fontId="10" fillId="0" borderId="0" xfId="0" applyFont="1"/>
    <xf numFmtId="0" fontId="0" fillId="0" borderId="2" xfId="0" applyBorder="1" applyAlignment="1">
      <alignment horizontal="left"/>
    </xf>
    <xf numFmtId="1" fontId="3" fillId="0" borderId="6" xfId="0" applyNumberFormat="1" applyFont="1" applyBorder="1" applyAlignment="1">
      <alignment horizontal="center"/>
    </xf>
    <xf numFmtId="164" fontId="0" fillId="0" borderId="2" xfId="0" applyNumberFormat="1" applyBorder="1" applyAlignment="1">
      <alignment horizontal="center" vertical="center"/>
    </xf>
    <xf numFmtId="20" fontId="1" fillId="0" borderId="2" xfId="0" applyNumberFormat="1" applyFont="1" applyBorder="1" applyAlignment="1">
      <alignment horizontal="center" vertical="center"/>
    </xf>
    <xf numFmtId="0" fontId="7" fillId="0" borderId="7" xfId="0" applyFont="1" applyBorder="1" applyAlignment="1">
      <alignment horizontal="right" vertical="center"/>
    </xf>
    <xf numFmtId="0" fontId="8" fillId="0" borderId="8" xfId="0" applyFont="1" applyBorder="1" applyAlignment="1">
      <alignment horizontal="center"/>
    </xf>
    <xf numFmtId="0" fontId="8" fillId="0" borderId="9" xfId="0" applyFont="1" applyBorder="1" applyAlignment="1">
      <alignment horizontal="center"/>
    </xf>
    <xf numFmtId="1" fontId="3" fillId="0" borderId="10" xfId="0" applyNumberFormat="1" applyFont="1" applyBorder="1" applyAlignment="1">
      <alignment horizontal="center"/>
    </xf>
    <xf numFmtId="0" fontId="7" fillId="0" borderId="12" xfId="0" applyFont="1" applyBorder="1" applyAlignment="1">
      <alignment horizontal="left"/>
    </xf>
    <xf numFmtId="0" fontId="2" fillId="0" borderId="12" xfId="0" applyFont="1" applyBorder="1" applyAlignment="1">
      <alignment horizontal="left"/>
    </xf>
    <xf numFmtId="49" fontId="8" fillId="0" borderId="0" xfId="0" applyNumberFormat="1" applyFont="1" applyAlignment="1">
      <alignment horizontal="center"/>
    </xf>
    <xf numFmtId="0" fontId="0" fillId="0" borderId="2" xfId="0" applyBorder="1"/>
    <xf numFmtId="0" fontId="15" fillId="0" borderId="13" xfId="0"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5" xfId="0" applyFont="1" applyBorder="1"/>
    <xf numFmtId="0" fontId="2" fillId="0" borderId="15" xfId="0" applyFont="1" applyBorder="1" applyAlignment="1">
      <alignment horizontal="right"/>
    </xf>
    <xf numFmtId="0" fontId="0" fillId="0" borderId="15" xfId="0" applyBorder="1"/>
    <xf numFmtId="0" fontId="8" fillId="0" borderId="15" xfId="0" applyFont="1" applyBorder="1" applyAlignment="1">
      <alignment horizontal="left"/>
    </xf>
    <xf numFmtId="0" fontId="8" fillId="0" borderId="2" xfId="0" applyFont="1" applyBorder="1"/>
    <xf numFmtId="0" fontId="0" fillId="0" borderId="8" xfId="0" applyBorder="1"/>
    <xf numFmtId="0" fontId="7" fillId="0" borderId="0" xfId="0" applyFont="1" applyAlignment="1">
      <alignment horizontal="left"/>
    </xf>
    <xf numFmtId="0" fontId="0" fillId="0" borderId="16" xfId="0" applyBorder="1"/>
    <xf numFmtId="0" fontId="15" fillId="0" borderId="7" xfId="0" applyFont="1" applyBorder="1" applyAlignment="1">
      <alignment horizontal="center"/>
    </xf>
    <xf numFmtId="0" fontId="15" fillId="0" borderId="17" xfId="0" applyFont="1" applyBorder="1" applyAlignment="1">
      <alignment horizontal="center"/>
    </xf>
    <xf numFmtId="0" fontId="0" fillId="0" borderId="18" xfId="0" applyBorder="1"/>
    <xf numFmtId="0" fontId="0" fillId="0" borderId="2" xfId="0" applyBorder="1" applyAlignment="1">
      <alignment vertical="center"/>
    </xf>
    <xf numFmtId="0" fontId="0" fillId="0" borderId="0" xfId="0" applyAlignment="1">
      <alignment vertical="center"/>
    </xf>
    <xf numFmtId="0" fontId="2" fillId="0" borderId="0" xfId="0" applyFont="1"/>
    <xf numFmtId="0" fontId="1" fillId="0" borderId="0" xfId="0" applyFont="1"/>
    <xf numFmtId="0" fontId="21" fillId="0" borderId="8" xfId="0" applyFont="1" applyBorder="1" applyAlignment="1">
      <alignment horizontal="center"/>
    </xf>
    <xf numFmtId="49" fontId="15" fillId="4" borderId="18" xfId="0" applyNumberFormat="1" applyFont="1" applyFill="1" applyBorder="1" applyAlignment="1" applyProtection="1">
      <alignment horizontal="left"/>
      <protection locked="0"/>
    </xf>
    <xf numFmtId="49" fontId="15" fillId="4" borderId="19" xfId="0" applyNumberFormat="1" applyFont="1" applyFill="1" applyBorder="1" applyAlignment="1" applyProtection="1">
      <alignment horizontal="left"/>
      <protection locked="0"/>
    </xf>
    <xf numFmtId="49" fontId="15" fillId="4" borderId="15" xfId="0" applyNumberFormat="1" applyFont="1" applyFill="1" applyBorder="1" applyAlignment="1" applyProtection="1">
      <alignment horizontal="left"/>
      <protection locked="0"/>
    </xf>
    <xf numFmtId="0" fontId="15" fillId="0" borderId="3" xfId="0" applyFont="1" applyBorder="1" applyAlignment="1">
      <alignment horizontal="left"/>
    </xf>
    <xf numFmtId="49" fontId="15" fillId="4" borderId="2" xfId="0" applyNumberFormat="1" applyFont="1" applyFill="1" applyBorder="1" applyAlignment="1" applyProtection="1">
      <alignment horizontal="left"/>
      <protection locked="0"/>
    </xf>
    <xf numFmtId="0" fontId="3" fillId="0" borderId="3" xfId="0" applyFont="1" applyBorder="1" applyAlignment="1">
      <alignment horizontal="left"/>
    </xf>
    <xf numFmtId="0" fontId="8" fillId="0" borderId="0" xfId="0" applyFont="1"/>
    <xf numFmtId="0" fontId="0" fillId="4" borderId="0" xfId="0" applyFill="1"/>
    <xf numFmtId="1" fontId="3" fillId="4" borderId="8" xfId="0" applyNumberFormat="1" applyFont="1" applyFill="1" applyBorder="1" applyAlignment="1" applyProtection="1">
      <alignment horizontal="center"/>
      <protection locked="0"/>
    </xf>
    <xf numFmtId="1" fontId="3" fillId="0" borderId="8" xfId="0" applyNumberFormat="1" applyFont="1" applyBorder="1" applyAlignment="1">
      <alignment horizontal="center"/>
    </xf>
    <xf numFmtId="1" fontId="3" fillId="0" borderId="6" xfId="0" applyNumberFormat="1" applyFont="1" applyBorder="1" applyAlignment="1">
      <alignment horizontal="center" vertical="center"/>
    </xf>
    <xf numFmtId="1" fontId="3" fillId="0" borderId="20" xfId="0" applyNumberFormat="1" applyFont="1" applyBorder="1" applyAlignment="1">
      <alignment horizontal="center" vertical="center"/>
    </xf>
    <xf numFmtId="49" fontId="15" fillId="4" borderId="21" xfId="0" applyNumberFormat="1" applyFont="1" applyFill="1" applyBorder="1" applyAlignment="1" applyProtection="1">
      <alignment horizontal="left"/>
      <protection locked="0"/>
    </xf>
    <xf numFmtId="49" fontId="15" fillId="4" borderId="14" xfId="0" applyNumberFormat="1" applyFont="1" applyFill="1" applyBorder="1" applyAlignment="1" applyProtection="1">
      <alignment horizontal="left"/>
      <protection locked="0"/>
    </xf>
    <xf numFmtId="49" fontId="3" fillId="4" borderId="22" xfId="0" applyNumberFormat="1" applyFont="1" applyFill="1" applyBorder="1" applyAlignment="1" applyProtection="1">
      <alignment horizontal="center"/>
      <protection locked="0"/>
    </xf>
    <xf numFmtId="0" fontId="3" fillId="0" borderId="23" xfId="0" applyFont="1" applyBorder="1" applyAlignment="1">
      <alignment horizontal="centerContinuous"/>
    </xf>
    <xf numFmtId="0" fontId="0" fillId="0" borderId="4" xfId="0" applyBorder="1" applyAlignment="1">
      <alignment horizontal="centerContinuous"/>
    </xf>
    <xf numFmtId="0" fontId="12" fillId="5" borderId="3" xfId="0" applyFont="1" applyFill="1" applyBorder="1" applyAlignment="1">
      <alignment horizontal="left"/>
    </xf>
    <xf numFmtId="0" fontId="0" fillId="5" borderId="2" xfId="0" applyFill="1" applyBorder="1"/>
    <xf numFmtId="0" fontId="0" fillId="5" borderId="13" xfId="0" applyFill="1" applyBorder="1"/>
    <xf numFmtId="0" fontId="8" fillId="5" borderId="12" xfId="0" applyFont="1" applyFill="1" applyBorder="1" applyAlignment="1">
      <alignment horizontal="left"/>
    </xf>
    <xf numFmtId="0" fontId="0" fillId="5" borderId="0" xfId="0" applyFill="1"/>
    <xf numFmtId="0" fontId="0" fillId="5" borderId="24" xfId="0" applyFill="1" applyBorder="1"/>
    <xf numFmtId="0" fontId="16" fillId="5" borderId="12" xfId="0" applyFont="1" applyFill="1" applyBorder="1" applyAlignment="1">
      <alignment horizontal="left"/>
    </xf>
    <xf numFmtId="49" fontId="6" fillId="0" borderId="2" xfId="0" applyNumberFormat="1" applyFont="1" applyBorder="1" applyAlignment="1">
      <alignment horizontal="center" vertical="center"/>
    </xf>
    <xf numFmtId="20" fontId="6" fillId="0" borderId="2" xfId="0" applyNumberFormat="1" applyFont="1" applyBorder="1" applyAlignment="1">
      <alignment horizontal="centerContinuous" vertical="center"/>
    </xf>
    <xf numFmtId="20" fontId="6" fillId="0" borderId="13" xfId="0" applyNumberFormat="1" applyFont="1" applyBorder="1" applyAlignment="1">
      <alignment horizontal="centerContinuous" vertical="center"/>
    </xf>
    <xf numFmtId="20" fontId="3" fillId="0" borderId="3" xfId="0" applyNumberFormat="1" applyFont="1" applyBorder="1" applyAlignment="1">
      <alignment horizontal="centerContinuous" vertical="center"/>
    </xf>
    <xf numFmtId="0" fontId="8" fillId="0" borderId="12" xfId="0" applyFont="1" applyBorder="1" applyAlignment="1">
      <alignment vertical="center"/>
    </xf>
    <xf numFmtId="0" fontId="0" fillId="0" borderId="24" xfId="0" applyBorder="1"/>
    <xf numFmtId="0" fontId="16" fillId="0" borderId="12" xfId="0" applyFont="1" applyBorder="1" applyAlignment="1">
      <alignment horizontal="left"/>
    </xf>
    <xf numFmtId="1" fontId="3" fillId="0" borderId="26" xfId="0" applyNumberFormat="1" applyFont="1" applyBorder="1" applyAlignment="1">
      <alignment horizontal="center"/>
    </xf>
    <xf numFmtId="0" fontId="8" fillId="5" borderId="27" xfId="0" applyFont="1" applyFill="1" applyBorder="1" applyAlignment="1">
      <alignment horizontal="left"/>
    </xf>
    <xf numFmtId="0" fontId="0" fillId="5" borderId="28" xfId="0" applyFill="1" applyBorder="1"/>
    <xf numFmtId="0" fontId="0" fillId="5" borderId="29" xfId="0" applyFill="1" applyBorder="1"/>
    <xf numFmtId="0" fontId="3" fillId="6" borderId="0" xfId="0" applyFont="1" applyFill="1" applyAlignment="1">
      <alignment horizontal="left"/>
    </xf>
    <xf numFmtId="0" fontId="3" fillId="6" borderId="0" xfId="0" applyFont="1" applyFill="1"/>
    <xf numFmtId="0" fontId="0" fillId="6" borderId="24" xfId="0" applyFill="1" applyBorder="1"/>
    <xf numFmtId="0" fontId="0" fillId="6" borderId="15" xfId="0" applyFill="1" applyBorder="1"/>
    <xf numFmtId="0" fontId="0" fillId="6" borderId="26" xfId="0" applyFill="1" applyBorder="1"/>
    <xf numFmtId="0" fontId="12" fillId="6" borderId="12" xfId="0" applyFont="1" applyFill="1" applyBorder="1" applyAlignment="1">
      <alignment horizontal="left"/>
    </xf>
    <xf numFmtId="0" fontId="0" fillId="0" borderId="13" xfId="0" applyBorder="1" applyAlignment="1">
      <alignment horizontal="centerContinuous" vertical="center"/>
    </xf>
    <xf numFmtId="20" fontId="12" fillId="0" borderId="0" xfId="0" applyNumberFormat="1" applyFont="1" applyAlignment="1">
      <alignment horizontal="left"/>
    </xf>
    <xf numFmtId="0" fontId="25" fillId="0" borderId="0" xfId="0" applyFont="1"/>
    <xf numFmtId="20" fontId="1" fillId="0" borderId="4" xfId="0" applyNumberFormat="1" applyFont="1" applyBorder="1" applyAlignment="1">
      <alignment horizontal="centerContinuous"/>
    </xf>
    <xf numFmtId="1" fontId="3" fillId="0" borderId="30" xfId="0" applyNumberFormat="1" applyFont="1" applyBorder="1" applyAlignment="1">
      <alignment horizontal="center" vertical="center"/>
    </xf>
    <xf numFmtId="0" fontId="0" fillId="4" borderId="5" xfId="0" applyFill="1" applyBorder="1" applyProtection="1">
      <protection locked="0"/>
    </xf>
    <xf numFmtId="0" fontId="0" fillId="4" borderId="31" xfId="0" applyFill="1" applyBorder="1" applyProtection="1">
      <protection locked="0"/>
    </xf>
    <xf numFmtId="0" fontId="0" fillId="4" borderId="32" xfId="0" applyFill="1" applyBorder="1" applyProtection="1">
      <protection locked="0"/>
    </xf>
    <xf numFmtId="49" fontId="0" fillId="0" borderId="0" xfId="0" applyNumberFormat="1"/>
    <xf numFmtId="0" fontId="3" fillId="0" borderId="0" xfId="0" applyFont="1" applyAlignment="1">
      <alignment horizontal="center"/>
    </xf>
    <xf numFmtId="0" fontId="0" fillId="0" borderId="33" xfId="0" applyBorder="1" applyAlignment="1">
      <alignment horizontal="centerContinuous" vertical="center"/>
    </xf>
    <xf numFmtId="0" fontId="7" fillId="0" borderId="18" xfId="0" applyFont="1" applyBorder="1" applyAlignment="1">
      <alignment horizontal="right" vertical="center"/>
    </xf>
    <xf numFmtId="1" fontId="7" fillId="0" borderId="4" xfId="0" applyNumberFormat="1" applyFont="1" applyBorder="1" applyAlignment="1">
      <alignment horizontal="center" vertical="center"/>
    </xf>
    <xf numFmtId="0" fontId="22" fillId="6" borderId="14" xfId="0" applyFont="1" applyFill="1" applyBorder="1"/>
    <xf numFmtId="20" fontId="20" fillId="0" borderId="0" xfId="0" applyNumberFormat="1" applyFont="1" applyAlignment="1">
      <alignment horizontal="left"/>
    </xf>
    <xf numFmtId="0" fontId="15" fillId="0" borderId="0" xfId="0" applyFont="1"/>
    <xf numFmtId="20" fontId="15" fillId="0" borderId="0" xfId="0" applyNumberFormat="1" applyFont="1" applyAlignment="1">
      <alignment horizontal="center"/>
    </xf>
    <xf numFmtId="20" fontId="15" fillId="0" borderId="0" xfId="0" applyNumberFormat="1" applyFont="1" applyAlignment="1">
      <alignment horizontal="left"/>
    </xf>
    <xf numFmtId="0" fontId="8" fillId="0" borderId="41" xfId="0" applyFont="1" applyBorder="1" applyAlignment="1">
      <alignment horizontal="center"/>
    </xf>
    <xf numFmtId="0" fontId="10" fillId="0" borderId="0" xfId="0" applyFont="1" applyAlignment="1">
      <alignment horizontal="center" vertical="center"/>
    </xf>
    <xf numFmtId="0" fontId="27" fillId="0" borderId="0" xfId="0" applyFont="1" applyAlignment="1">
      <alignment horizontal="center" vertical="center"/>
    </xf>
    <xf numFmtId="0" fontId="10" fillId="0" borderId="0" xfId="0" applyFont="1" applyAlignment="1">
      <alignment horizontal="center"/>
    </xf>
    <xf numFmtId="49" fontId="10" fillId="0" borderId="0" xfId="0" applyNumberFormat="1" applyFont="1" applyAlignment="1">
      <alignment horizontal="center"/>
    </xf>
    <xf numFmtId="0" fontId="22" fillId="0" borderId="0" xfId="0" applyFont="1" applyAlignment="1">
      <alignment horizontal="center"/>
    </xf>
    <xf numFmtId="0" fontId="8" fillId="0" borderId="8" xfId="0" applyFont="1" applyBorder="1" applyAlignment="1">
      <alignment horizontal="center" vertical="center"/>
    </xf>
    <xf numFmtId="0" fontId="24" fillId="0" borderId="8" xfId="0" applyFont="1" applyBorder="1" applyAlignment="1">
      <alignment vertical="center"/>
    </xf>
    <xf numFmtId="0" fontId="2" fillId="0" borderId="8" xfId="0" applyFont="1" applyBorder="1" applyAlignment="1">
      <alignment horizontal="center" vertical="center"/>
    </xf>
    <xf numFmtId="0" fontId="0" fillId="0" borderId="8" xfId="0" applyBorder="1" applyAlignment="1">
      <alignment horizontal="center" vertical="center"/>
    </xf>
    <xf numFmtId="20" fontId="3" fillId="0" borderId="2" xfId="0" applyNumberFormat="1" applyFont="1" applyBorder="1" applyAlignment="1">
      <alignment horizontal="right" vertical="center"/>
    </xf>
    <xf numFmtId="0" fontId="8" fillId="0" borderId="43" xfId="0" applyFont="1" applyBorder="1" applyAlignment="1">
      <alignment horizontal="center" vertical="center" wrapText="1"/>
    </xf>
    <xf numFmtId="0" fontId="24" fillId="0" borderId="44" xfId="0" applyFont="1" applyBorder="1" applyAlignment="1">
      <alignment horizontal="center" vertical="center"/>
    </xf>
    <xf numFmtId="1" fontId="2" fillId="0" borderId="45"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0" borderId="46" xfId="0" applyFont="1" applyBorder="1" applyAlignment="1">
      <alignment horizontal="centerContinuous" vertical="center"/>
    </xf>
    <xf numFmtId="0" fontId="0" fillId="0" borderId="43" xfId="0" applyBorder="1" applyAlignment="1">
      <alignment horizontal="centerContinuous" vertical="center"/>
    </xf>
    <xf numFmtId="0" fontId="8" fillId="0" borderId="9" xfId="0" applyFont="1" applyBorder="1" applyAlignment="1">
      <alignment horizontal="center" vertical="center" wrapText="1"/>
    </xf>
    <xf numFmtId="49" fontId="10" fillId="0" borderId="45" xfId="0" applyNumberFormat="1" applyFont="1" applyBorder="1" applyAlignment="1">
      <alignment horizontal="center" vertical="center"/>
    </xf>
    <xf numFmtId="0" fontId="0" fillId="0" borderId="5" xfId="0" applyBorder="1" applyAlignment="1">
      <alignment horizontal="centerContinuous" vertical="center"/>
    </xf>
    <xf numFmtId="20" fontId="3" fillId="0" borderId="23" xfId="0" applyNumberFormat="1" applyFont="1" applyBorder="1" applyAlignment="1">
      <alignment horizontal="centerContinuous"/>
    </xf>
    <xf numFmtId="1" fontId="3" fillId="0" borderId="34" xfId="0" applyNumberFormat="1" applyFont="1" applyBorder="1" applyAlignment="1">
      <alignment horizontal="center" vertical="center"/>
    </xf>
    <xf numFmtId="1" fontId="3" fillId="0" borderId="14" xfId="0" applyNumberFormat="1" applyFont="1" applyBorder="1" applyAlignment="1">
      <alignment horizontal="center"/>
    </xf>
    <xf numFmtId="1" fontId="23" fillId="0" borderId="47" xfId="0" applyNumberFormat="1" applyFont="1" applyBorder="1" applyAlignment="1">
      <alignment horizontal="left" vertical="center"/>
    </xf>
    <xf numFmtId="0" fontId="10" fillId="0" borderId="48" xfId="0" applyFont="1" applyBorder="1" applyAlignment="1">
      <alignment horizontal="centerContinuous" vertical="center"/>
    </xf>
    <xf numFmtId="1" fontId="25" fillId="4" borderId="48" xfId="0" applyNumberFormat="1" applyFont="1" applyFill="1" applyBorder="1" applyAlignment="1">
      <alignment horizontal="center"/>
    </xf>
    <xf numFmtId="0" fontId="25" fillId="4" borderId="48" xfId="0" applyFont="1" applyFill="1" applyBorder="1" applyAlignment="1">
      <alignment horizontal="centerContinuous" vertical="center"/>
    </xf>
    <xf numFmtId="0" fontId="29" fillId="4" borderId="49" xfId="0" applyFont="1" applyFill="1" applyBorder="1" applyAlignment="1">
      <alignment horizontal="centerContinuous" vertical="center"/>
    </xf>
    <xf numFmtId="0" fontId="0" fillId="0" borderId="24" xfId="0"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49" fontId="3" fillId="0" borderId="0" xfId="0" applyNumberFormat="1" applyFont="1" applyAlignment="1" applyProtection="1">
      <alignment horizontal="center"/>
      <protection locked="0"/>
    </xf>
    <xf numFmtId="0" fontId="22" fillId="0" borderId="0" xfId="0" applyFont="1"/>
    <xf numFmtId="0" fontId="8" fillId="0" borderId="63" xfId="0" applyFont="1" applyBorder="1" applyAlignment="1">
      <alignment horizontal="center" vertical="center" wrapText="1"/>
    </xf>
    <xf numFmtId="1" fontId="2" fillId="0" borderId="0" xfId="0" applyNumberFormat="1" applyFont="1" applyAlignment="1">
      <alignment horizontal="left"/>
    </xf>
    <xf numFmtId="1" fontId="3" fillId="0" borderId="20" xfId="0" applyNumberFormat="1" applyFont="1" applyBorder="1" applyAlignment="1">
      <alignment horizontal="center"/>
    </xf>
    <xf numFmtId="0" fontId="8" fillId="0" borderId="3" xfId="0" applyFont="1" applyBorder="1" applyAlignment="1">
      <alignment vertical="center"/>
    </xf>
    <xf numFmtId="0" fontId="8" fillId="0" borderId="13" xfId="0" applyFont="1" applyBorder="1" applyAlignment="1">
      <alignment vertical="center"/>
    </xf>
    <xf numFmtId="0" fontId="8" fillId="0" borderId="1" xfId="0" applyFont="1" applyBorder="1" applyAlignment="1">
      <alignment horizontal="right" vertical="center"/>
    </xf>
    <xf numFmtId="0" fontId="0" fillId="0" borderId="0" xfId="0" applyAlignment="1">
      <alignment horizontal="right" vertical="center"/>
    </xf>
    <xf numFmtId="0" fontId="10" fillId="0" borderId="46" xfId="0" applyFont="1" applyBorder="1" applyAlignment="1">
      <alignment horizontal="centerContinuous" vertical="center"/>
    </xf>
    <xf numFmtId="0" fontId="0" fillId="0" borderId="44" xfId="0" applyBorder="1" applyAlignment="1">
      <alignment horizontal="centerContinuous" vertical="center"/>
    </xf>
    <xf numFmtId="164" fontId="3" fillId="0" borderId="21" xfId="0" applyNumberFormat="1" applyFont="1" applyBorder="1" applyAlignment="1">
      <alignment horizontal="right" vertical="center"/>
    </xf>
    <xf numFmtId="1" fontId="3" fillId="0" borderId="31" xfId="0" applyNumberFormat="1" applyFont="1" applyBorder="1" applyAlignment="1">
      <alignment horizontal="left" vertical="center"/>
    </xf>
    <xf numFmtId="0" fontId="3" fillId="0" borderId="25" xfId="0" applyFont="1" applyBorder="1" applyAlignment="1">
      <alignment horizontal="left" vertical="center"/>
    </xf>
    <xf numFmtId="0" fontId="30" fillId="0" borderId="43" xfId="0" applyFont="1" applyBorder="1" applyAlignment="1">
      <alignment horizontal="center" vertical="center" wrapText="1"/>
    </xf>
    <xf numFmtId="0" fontId="2" fillId="0" borderId="0" xfId="0" applyFont="1" applyAlignment="1">
      <alignment horizontal="center"/>
    </xf>
    <xf numFmtId="1" fontId="2" fillId="0" borderId="0" xfId="0" applyNumberFormat="1" applyFont="1" applyAlignment="1">
      <alignment horizontal="center"/>
    </xf>
    <xf numFmtId="20" fontId="8" fillId="0" borderId="42" xfId="0" applyNumberFormat="1" applyFont="1" applyBorder="1" applyAlignment="1">
      <alignment horizontal="center" vertical="center"/>
    </xf>
    <xf numFmtId="49" fontId="15" fillId="0" borderId="0" xfId="0" applyNumberFormat="1" applyFont="1" applyAlignment="1">
      <alignment horizontal="left"/>
    </xf>
    <xf numFmtId="0" fontId="8" fillId="0" borderId="12" xfId="0" applyFont="1" applyBorder="1" applyAlignment="1">
      <alignment horizontal="center" vertical="center"/>
    </xf>
    <xf numFmtId="1" fontId="8" fillId="0" borderId="24" xfId="0" applyNumberFormat="1" applyFont="1" applyBorder="1" applyAlignment="1">
      <alignment horizontal="center" vertical="center"/>
    </xf>
    <xf numFmtId="0" fontId="15" fillId="0" borderId="12" xfId="0" applyFont="1" applyBorder="1" applyAlignment="1">
      <alignment horizontal="center"/>
    </xf>
    <xf numFmtId="164" fontId="15" fillId="0" borderId="0" xfId="0" applyNumberFormat="1" applyFont="1" applyAlignment="1">
      <alignment horizontal="center"/>
    </xf>
    <xf numFmtId="0" fontId="15" fillId="0" borderId="0" xfId="0" applyFont="1" applyAlignment="1">
      <alignment horizontal="center"/>
    </xf>
    <xf numFmtId="1" fontId="15" fillId="0" borderId="0" xfId="0" applyNumberFormat="1" applyFont="1" applyAlignment="1">
      <alignment horizontal="center"/>
    </xf>
    <xf numFmtId="0" fontId="7" fillId="2" borderId="8" xfId="0" applyFont="1" applyFill="1" applyBorder="1" applyAlignment="1">
      <alignment horizontal="center" vertical="center"/>
    </xf>
    <xf numFmtId="164" fontId="7" fillId="2" borderId="8" xfId="0" applyNumberFormat="1" applyFont="1" applyFill="1" applyBorder="1" applyAlignment="1">
      <alignment horizontal="center" vertical="center"/>
    </xf>
    <xf numFmtId="20" fontId="7" fillId="2" borderId="8"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8" xfId="0" applyFont="1" applyFill="1" applyBorder="1" applyAlignment="1">
      <alignment horizontal="center" vertical="center" wrapText="1"/>
    </xf>
    <xf numFmtId="1" fontId="7" fillId="2" borderId="8"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15" fillId="0" borderId="8" xfId="0" applyFont="1" applyBorder="1" applyAlignment="1">
      <alignment horizontal="center" vertical="center"/>
    </xf>
    <xf numFmtId="49" fontId="15" fillId="4" borderId="8" xfId="0" applyNumberFormat="1" applyFont="1" applyFill="1" applyBorder="1" applyAlignment="1" applyProtection="1">
      <alignment horizontal="center" vertical="center"/>
      <protection locked="0"/>
    </xf>
    <xf numFmtId="1" fontId="23" fillId="4" borderId="8" xfId="0" applyNumberFormat="1" applyFont="1" applyFill="1" applyBorder="1" applyAlignment="1" applyProtection="1">
      <alignment horizontal="center" vertical="center"/>
      <protection locked="0"/>
    </xf>
    <xf numFmtId="1" fontId="15" fillId="0" borderId="8" xfId="0" applyNumberFormat="1" applyFont="1" applyBorder="1" applyAlignment="1">
      <alignment horizontal="center" vertical="center"/>
    </xf>
    <xf numFmtId="49" fontId="15" fillId="4" borderId="8" xfId="0" applyNumberFormat="1" applyFont="1" applyFill="1" applyBorder="1" applyAlignment="1" applyProtection="1">
      <alignment vertical="center" textRotation="90"/>
      <protection locked="0"/>
    </xf>
    <xf numFmtId="0" fontId="9" fillId="0" borderId="12" xfId="1" applyBorder="1" applyAlignment="1" applyProtection="1">
      <alignment vertical="center"/>
    </xf>
    <xf numFmtId="0" fontId="9" fillId="0" borderId="0" xfId="1" applyBorder="1" applyAlignment="1" applyProtection="1">
      <alignment vertical="center"/>
    </xf>
    <xf numFmtId="0" fontId="32" fillId="0" borderId="0" xfId="2"/>
    <xf numFmtId="49" fontId="12" fillId="2" borderId="8" xfId="0" applyNumberFormat="1" applyFont="1" applyFill="1" applyBorder="1" applyAlignment="1">
      <alignment horizontal="center" vertical="center" wrapText="1"/>
    </xf>
    <xf numFmtId="1" fontId="23" fillId="4" borderId="8" xfId="0" applyNumberFormat="1" applyFont="1" applyFill="1" applyBorder="1" applyAlignment="1" applyProtection="1">
      <alignment horizontal="center" vertical="center" wrapText="1"/>
      <protection locked="0"/>
    </xf>
    <xf numFmtId="0" fontId="7" fillId="2" borderId="4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6"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49" fontId="15" fillId="4" borderId="41" xfId="0" applyNumberFormat="1" applyFont="1" applyFill="1" applyBorder="1" applyAlignment="1" applyProtection="1">
      <alignment horizontal="center" vertical="center"/>
      <protection locked="0"/>
    </xf>
    <xf numFmtId="49" fontId="15" fillId="4" borderId="16" xfId="0" applyNumberFormat="1"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49" fontId="15" fillId="4" borderId="8" xfId="0" applyNumberFormat="1" applyFont="1" applyFill="1" applyBorder="1" applyAlignment="1" applyProtection="1">
      <alignment horizontal="center" vertical="center"/>
      <protection locked="0"/>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Alignment="1">
      <alignment horizontal="center" vertical="center"/>
    </xf>
    <xf numFmtId="20" fontId="28" fillId="4" borderId="68" xfId="0" applyNumberFormat="1" applyFont="1" applyFill="1" applyBorder="1" applyAlignment="1" applyProtection="1">
      <alignment horizontal="center" vertical="center"/>
      <protection locked="0"/>
    </xf>
    <xf numFmtId="20" fontId="28" fillId="4" borderId="67" xfId="0" applyNumberFormat="1" applyFont="1" applyFill="1" applyBorder="1" applyAlignment="1" applyProtection="1">
      <alignment horizontal="center" vertical="center"/>
      <protection locked="0"/>
    </xf>
    <xf numFmtId="20" fontId="28" fillId="4" borderId="72" xfId="0" applyNumberFormat="1" applyFont="1" applyFill="1" applyBorder="1" applyAlignment="1" applyProtection="1">
      <alignment horizontal="center" vertical="center"/>
      <protection locked="0"/>
    </xf>
    <xf numFmtId="20" fontId="28" fillId="4" borderId="0" xfId="0" applyNumberFormat="1" applyFont="1" applyFill="1" applyAlignment="1" applyProtection="1">
      <alignment horizontal="center" vertical="center"/>
      <protection locked="0"/>
    </xf>
    <xf numFmtId="20" fontId="10" fillId="4" borderId="69" xfId="0" applyNumberFormat="1" applyFont="1" applyFill="1" applyBorder="1" applyAlignment="1" applyProtection="1">
      <alignment horizontal="center" vertical="center"/>
      <protection locked="0"/>
    </xf>
    <xf numFmtId="20" fontId="10" fillId="4" borderId="73" xfId="0" applyNumberFormat="1" applyFont="1" applyFill="1" applyBorder="1" applyAlignment="1" applyProtection="1">
      <alignment horizontal="center" vertical="center"/>
      <protection locked="0"/>
    </xf>
    <xf numFmtId="0" fontId="7" fillId="2" borderId="8" xfId="0" applyFont="1" applyFill="1" applyBorder="1" applyAlignment="1">
      <alignment horizontal="center" vertical="center"/>
    </xf>
    <xf numFmtId="1" fontId="10" fillId="0" borderId="70" xfId="0" applyNumberFormat="1" applyFont="1" applyBorder="1" applyAlignment="1">
      <alignment horizontal="center" vertical="center"/>
    </xf>
    <xf numFmtId="1" fontId="10" fillId="0" borderId="53" xfId="0" applyNumberFormat="1" applyFont="1" applyBorder="1" applyAlignment="1">
      <alignment horizontal="center" vertical="center"/>
    </xf>
    <xf numFmtId="164" fontId="3" fillId="0" borderId="64" xfId="0" applyNumberFormat="1" applyFont="1" applyBorder="1" applyAlignment="1">
      <alignment horizontal="right" vertical="center"/>
    </xf>
    <xf numFmtId="164" fontId="3" fillId="0" borderId="12" xfId="0" applyNumberFormat="1" applyFont="1" applyBorder="1" applyAlignment="1">
      <alignment horizontal="right" vertical="center"/>
    </xf>
    <xf numFmtId="1" fontId="3" fillId="0" borderId="65" xfId="0" applyNumberFormat="1" applyFont="1" applyBorder="1" applyAlignment="1">
      <alignment horizontal="left" vertical="center"/>
    </xf>
    <xf numFmtId="1" fontId="3" fillId="0" borderId="24" xfId="0" applyNumberFormat="1" applyFont="1" applyBorder="1" applyAlignment="1">
      <alignment horizontal="left" vertical="center"/>
    </xf>
    <xf numFmtId="0" fontId="9" fillId="0" borderId="12" xfId="1" applyBorder="1" applyAlignment="1" applyProtection="1">
      <alignment horizontal="left" vertical="center"/>
    </xf>
    <xf numFmtId="0" fontId="26" fillId="0" borderId="0" xfId="1" applyFont="1" applyBorder="1" applyAlignment="1" applyProtection="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65" fontId="15" fillId="0" borderId="0" xfId="0" applyNumberFormat="1" applyFont="1" applyAlignment="1">
      <alignment horizontal="center" vertical="center" wrapText="1"/>
    </xf>
    <xf numFmtId="20" fontId="15" fillId="0" borderId="24" xfId="0" applyNumberFormat="1" applyFont="1" applyBorder="1" applyAlignment="1">
      <alignment horizontal="center" vertical="center"/>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2" fillId="0" borderId="56" xfId="0" applyFont="1" applyBorder="1" applyAlignment="1">
      <alignment horizontal="center" vertical="center"/>
    </xf>
    <xf numFmtId="0" fontId="2" fillId="0" borderId="39" xfId="0" applyFont="1" applyBorder="1" applyAlignment="1">
      <alignment horizontal="center" vertical="center"/>
    </xf>
    <xf numFmtId="1" fontId="3" fillId="0" borderId="58" xfId="0" applyNumberFormat="1" applyFont="1" applyBorder="1" applyAlignment="1">
      <alignment horizontal="center" vertical="center"/>
    </xf>
    <xf numFmtId="1" fontId="3" fillId="0" borderId="36" xfId="0" applyNumberFormat="1" applyFont="1" applyBorder="1" applyAlignment="1">
      <alignment horizontal="center" vertical="center"/>
    </xf>
    <xf numFmtId="1" fontId="3" fillId="0" borderId="50" xfId="0" applyNumberFormat="1" applyFont="1" applyBorder="1" applyAlignment="1">
      <alignment horizontal="center" vertical="center"/>
    </xf>
    <xf numFmtId="1" fontId="3" fillId="0" borderId="37" xfId="0" applyNumberFormat="1" applyFont="1" applyBorder="1" applyAlignment="1">
      <alignment horizontal="center" vertical="center"/>
    </xf>
    <xf numFmtId="1" fontId="2" fillId="0" borderId="50" xfId="0" applyNumberFormat="1" applyFont="1" applyBorder="1" applyAlignment="1">
      <alignment horizontal="center" vertical="center"/>
    </xf>
    <xf numFmtId="1" fontId="2" fillId="0" borderId="37" xfId="0" applyNumberFormat="1" applyFont="1" applyBorder="1" applyAlignment="1">
      <alignment horizontal="center" vertical="center"/>
    </xf>
    <xf numFmtId="1" fontId="2" fillId="0" borderId="58" xfId="0" applyNumberFormat="1" applyFont="1" applyBorder="1" applyAlignment="1">
      <alignment horizontal="center" vertical="center"/>
    </xf>
    <xf numFmtId="1" fontId="2" fillId="0" borderId="36" xfId="0" applyNumberFormat="1" applyFont="1" applyBorder="1" applyAlignment="1">
      <alignment horizontal="center" vertical="center"/>
    </xf>
    <xf numFmtId="0" fontId="15" fillId="0" borderId="35" xfId="0" applyFont="1" applyBorder="1" applyAlignment="1">
      <alignment horizontal="center" vertical="center"/>
    </xf>
    <xf numFmtId="0" fontId="15" fillId="0" borderId="38" xfId="0" applyFont="1" applyBorder="1" applyAlignment="1">
      <alignment horizontal="center" vertical="center"/>
    </xf>
    <xf numFmtId="0" fontId="15" fillId="0" borderId="40" xfId="0" applyFont="1" applyBorder="1" applyAlignment="1">
      <alignment horizontal="center" vertical="center"/>
    </xf>
    <xf numFmtId="0" fontId="3" fillId="0" borderId="59" xfId="0" applyFont="1" applyBorder="1" applyAlignment="1">
      <alignment horizontal="center" vertical="center" wrapText="1"/>
    </xf>
    <xf numFmtId="0" fontId="15" fillId="0" borderId="28" xfId="0" applyFont="1" applyBorder="1" applyAlignment="1">
      <alignment horizontal="center" vertical="center"/>
    </xf>
    <xf numFmtId="0" fontId="15" fillId="0" borderId="57" xfId="0" applyFont="1" applyBorder="1" applyAlignment="1">
      <alignment horizontal="center" vertical="center"/>
    </xf>
    <xf numFmtId="20" fontId="20" fillId="0" borderId="60" xfId="0" applyNumberFormat="1" applyFont="1" applyBorder="1" applyAlignment="1">
      <alignment horizontal="center" vertical="center" wrapText="1"/>
    </xf>
    <xf numFmtId="20" fontId="20" fillId="0" borderId="62" xfId="0" applyNumberFormat="1" applyFont="1" applyBorder="1" applyAlignment="1">
      <alignment horizontal="center" vertical="center" wrapText="1"/>
    </xf>
    <xf numFmtId="20" fontId="20" fillId="0" borderId="61" xfId="0" applyNumberFormat="1" applyFont="1" applyBorder="1" applyAlignment="1">
      <alignment horizontal="center" vertical="center" wrapText="1"/>
    </xf>
    <xf numFmtId="20" fontId="20" fillId="0" borderId="52" xfId="0" applyNumberFormat="1" applyFont="1" applyBorder="1" applyAlignment="1">
      <alignment horizontal="center" vertical="center" wrapText="1"/>
    </xf>
    <xf numFmtId="20" fontId="20" fillId="0" borderId="53" xfId="0" applyNumberFormat="1" applyFont="1" applyBorder="1" applyAlignment="1">
      <alignment horizontal="center" vertical="center" wrapText="1"/>
    </xf>
    <xf numFmtId="20" fontId="20" fillId="0" borderId="54" xfId="0" applyNumberFormat="1" applyFont="1" applyBorder="1" applyAlignment="1">
      <alignment horizontal="center" vertical="center" wrapText="1"/>
    </xf>
    <xf numFmtId="0" fontId="15" fillId="0" borderId="71" xfId="0" applyFont="1" applyBorder="1" applyAlignment="1">
      <alignment horizontal="center" vertical="center"/>
    </xf>
    <xf numFmtId="0" fontId="15" fillId="0" borderId="59" xfId="0" applyFont="1" applyBorder="1" applyAlignment="1">
      <alignment horizontal="center" vertical="center"/>
    </xf>
    <xf numFmtId="0" fontId="0" fillId="0" borderId="64"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7" xfId="0" applyBorder="1" applyAlignment="1">
      <alignment horizontal="center" wrapText="1"/>
    </xf>
    <xf numFmtId="0" fontId="0" fillId="0" borderId="50"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28"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wrapText="1"/>
    </xf>
    <xf numFmtId="0" fontId="0" fillId="0" borderId="17" xfId="0" applyBorder="1" applyAlignment="1">
      <alignment horizontal="center" wrapText="1"/>
    </xf>
    <xf numFmtId="0" fontId="0" fillId="0" borderId="70"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5" fillId="0" borderId="56" xfId="0" applyFont="1" applyBorder="1" applyAlignment="1">
      <alignment horizontal="center" vertical="center"/>
    </xf>
    <xf numFmtId="0" fontId="15" fillId="0" borderId="58" xfId="0" applyFont="1" applyBorder="1" applyAlignment="1">
      <alignment horizontal="center" vertical="center"/>
    </xf>
    <xf numFmtId="0" fontId="15" fillId="0" borderId="17" xfId="0" applyFont="1" applyBorder="1" applyAlignment="1">
      <alignment horizontal="center" vertical="center"/>
    </xf>
    <xf numFmtId="20" fontId="15" fillId="0" borderId="58" xfId="0" applyNumberFormat="1" applyFont="1" applyBorder="1" applyAlignment="1">
      <alignment horizontal="center" vertical="center" wrapText="1"/>
    </xf>
    <xf numFmtId="20" fontId="15" fillId="0" borderId="17" xfId="0" applyNumberFormat="1" applyFont="1" applyBorder="1" applyAlignment="1">
      <alignment horizontal="center" vertical="center" wrapText="1"/>
    </xf>
    <xf numFmtId="20" fontId="15" fillId="0" borderId="50" xfId="0" applyNumberFormat="1" applyFont="1" applyBorder="1" applyAlignment="1">
      <alignment horizontal="center" vertical="center" wrapText="1"/>
    </xf>
    <xf numFmtId="20" fontId="15" fillId="0" borderId="51" xfId="0" applyNumberFormat="1" applyFont="1" applyBorder="1" applyAlignment="1">
      <alignment horizontal="center" vertical="center" wrapText="1"/>
    </xf>
  </cellXfs>
  <cellStyles count="3">
    <cellStyle name="Forklarende tekst" xfId="2" builtinId="53"/>
    <cellStyle name="Hyperkobling" xfId="1" builtinId="8"/>
    <cellStyle name="Normal"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k@basketballdommer.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5"/>
  <sheetViews>
    <sheetView tabSelected="1" zoomScale="80" zoomScaleNormal="80" zoomScaleSheetLayoutView="100" workbookViewId="0">
      <pane ySplit="5" topLeftCell="A6" activePane="bottomLeft" state="frozen"/>
      <selection pane="bottomLeft" activeCell="G1" sqref="G1"/>
    </sheetView>
  </sheetViews>
  <sheetFormatPr baseColWidth="10" defaultColWidth="11.42578125" defaultRowHeight="14.25" x14ac:dyDescent="0.2"/>
  <cols>
    <col min="1" max="1" width="4.85546875" style="3" customWidth="1"/>
    <col min="2" max="2" width="9.140625" style="18" customWidth="1"/>
    <col min="3" max="3" width="6.42578125" style="19" customWidth="1"/>
    <col min="4" max="4" width="6.85546875" style="14" customWidth="1"/>
    <col min="5" max="5" width="8.85546875" style="14" customWidth="1"/>
    <col min="6" max="6" width="19.42578125" style="6" customWidth="1"/>
    <col min="7" max="7" width="7.5703125" style="6" bestFit="1" customWidth="1"/>
    <col min="8" max="8" width="8" style="6" customWidth="1"/>
    <col min="9" max="9" width="6.85546875" style="1" customWidth="1"/>
    <col min="10" max="10" width="6" style="14" customWidth="1"/>
    <col min="11" max="13" width="5.7109375" style="14" customWidth="1"/>
    <col min="14" max="14" width="5.7109375" style="2" customWidth="1"/>
    <col min="15" max="15" width="5.7109375" style="14" customWidth="1"/>
    <col min="16" max="16" width="9.140625" style="14" customWidth="1"/>
    <col min="17" max="17" width="6.140625" style="14" customWidth="1"/>
    <col min="18" max="18" width="11.28515625" style="14" customWidth="1"/>
    <col min="19" max="19" width="13.140625" style="14" customWidth="1"/>
    <col min="20" max="20" width="11.140625" style="14" customWidth="1"/>
    <col min="21" max="21" width="10.140625" customWidth="1"/>
    <col min="22" max="22" width="11.140625" customWidth="1"/>
    <col min="23" max="23" width="9" customWidth="1"/>
    <col min="24" max="24" width="9.140625" customWidth="1"/>
    <col min="30" max="30" width="11.42578125" style="124"/>
  </cols>
  <sheetData>
    <row r="1" spans="1:30" s="58" customFormat="1" ht="21.75" customHeight="1" thickBot="1" x14ac:dyDescent="0.25">
      <c r="A1" s="165" t="s">
        <v>108</v>
      </c>
      <c r="B1" s="33"/>
      <c r="C1" s="34"/>
      <c r="D1" s="57"/>
      <c r="E1" s="35" t="s">
        <v>6</v>
      </c>
      <c r="F1" s="114">
        <v>2023</v>
      </c>
      <c r="G1" s="115">
        <f>F1+1</f>
        <v>2024</v>
      </c>
      <c r="H1" s="230" t="s">
        <v>101</v>
      </c>
      <c r="I1" s="132" t="s">
        <v>47</v>
      </c>
      <c r="J1" s="166" t="s">
        <v>100</v>
      </c>
      <c r="K1" s="133" t="s">
        <v>3</v>
      </c>
      <c r="L1" s="136" t="s">
        <v>81</v>
      </c>
      <c r="M1" s="137"/>
      <c r="N1" s="113"/>
      <c r="O1" s="140"/>
      <c r="P1" s="27" t="s">
        <v>16</v>
      </c>
      <c r="Q1" s="28"/>
      <c r="R1" s="224" t="s">
        <v>97</v>
      </c>
      <c r="S1" s="225"/>
      <c r="T1" s="161" t="s">
        <v>7</v>
      </c>
      <c r="U1" s="162"/>
      <c r="V1" s="159" t="s">
        <v>12</v>
      </c>
      <c r="W1" s="154" t="s">
        <v>102</v>
      </c>
      <c r="X1" s="228" t="s">
        <v>72</v>
      </c>
      <c r="AD1" s="122"/>
    </row>
    <row r="2" spans="1:30" s="58" customFormat="1" ht="23.25" thickBot="1" x14ac:dyDescent="0.25">
      <c r="A2" s="90" t="s">
        <v>46</v>
      </c>
      <c r="B2" s="86"/>
      <c r="C2" s="89" t="s">
        <v>44</v>
      </c>
      <c r="D2" s="87"/>
      <c r="E2" s="88"/>
      <c r="F2" s="103"/>
      <c r="G2" s="131" t="s">
        <v>42</v>
      </c>
      <c r="H2" s="231"/>
      <c r="I2" s="129">
        <v>5</v>
      </c>
      <c r="J2" s="130">
        <v>5</v>
      </c>
      <c r="K2" s="134">
        <v>60</v>
      </c>
      <c r="L2" s="138" t="s">
        <v>47</v>
      </c>
      <c r="M2" s="127" t="s">
        <v>80</v>
      </c>
      <c r="N2" s="128" t="s">
        <v>3</v>
      </c>
      <c r="O2" s="139" t="s">
        <v>82</v>
      </c>
      <c r="P2" s="232" t="s">
        <v>133</v>
      </c>
      <c r="Q2" s="233"/>
      <c r="R2" s="222" t="s">
        <v>110</v>
      </c>
      <c r="S2" s="223"/>
      <c r="T2" s="163" t="s">
        <v>111</v>
      </c>
      <c r="U2" s="164">
        <f>G1</f>
        <v>2024</v>
      </c>
      <c r="V2" s="160" t="s">
        <v>99</v>
      </c>
      <c r="W2" s="149">
        <v>2</v>
      </c>
      <c r="X2" s="229"/>
      <c r="AD2" s="122"/>
    </row>
    <row r="3" spans="1:30" s="58" customFormat="1" ht="15" x14ac:dyDescent="0.25">
      <c r="A3" s="205" t="s">
        <v>5</v>
      </c>
      <c r="B3" s="206"/>
      <c r="C3" s="209" t="s">
        <v>79</v>
      </c>
      <c r="D3" s="210"/>
      <c r="E3" s="210"/>
      <c r="F3" s="210"/>
      <c r="G3" s="213" t="s">
        <v>104</v>
      </c>
      <c r="H3" s="234" t="s">
        <v>9</v>
      </c>
      <c r="I3" s="236">
        <f>COUNTIF(H6:H225,"O")</f>
        <v>0</v>
      </c>
      <c r="J3" s="238">
        <f>COUNTIF(H6:H225,"R")</f>
        <v>0</v>
      </c>
      <c r="K3" s="238">
        <f>SUM(I6:I225)</f>
        <v>0</v>
      </c>
      <c r="L3" s="240" t="str">
        <f>IF($I$3&gt;=$I$2,"Ja",IF($I$3&lt;$I$2,"Nei"))</f>
        <v>Nei</v>
      </c>
      <c r="M3" s="242" t="str">
        <f>IF($J$3&gt;=$J$2,"Ja",IF($J$3&lt;$J$2,"Nei"))</f>
        <v>Nei</v>
      </c>
      <c r="N3" s="240" t="str">
        <f>IF($K$3&gt;=$K$2,"Ja",IF($K$3&lt;$K$2,"Nei"))</f>
        <v>Nei</v>
      </c>
      <c r="O3" s="216" t="str">
        <f>IF(R3&gt;2,"JA!","NEI")</f>
        <v>NEI</v>
      </c>
      <c r="P3" s="157" t="s">
        <v>103</v>
      </c>
      <c r="Q3" s="158"/>
      <c r="R3" s="191">
        <f>COUNTIF(L3:N3,"Ja")</f>
        <v>0</v>
      </c>
      <c r="S3" s="190"/>
      <c r="T3" s="218" t="str">
        <f>T2</f>
        <v>01.06.</v>
      </c>
      <c r="U3" s="220">
        <f>G1</f>
        <v>2024</v>
      </c>
      <c r="V3" s="226">
        <v>44362</v>
      </c>
      <c r="W3" s="227">
        <v>0.9375</v>
      </c>
      <c r="X3" s="229"/>
      <c r="AD3" s="122"/>
    </row>
    <row r="4" spans="1:30" s="58" customFormat="1" ht="11.25" customHeight="1" x14ac:dyDescent="0.2">
      <c r="A4" s="207"/>
      <c r="B4" s="208"/>
      <c r="C4" s="211"/>
      <c r="D4" s="212"/>
      <c r="E4" s="212"/>
      <c r="F4" s="212"/>
      <c r="G4" s="214"/>
      <c r="H4" s="235"/>
      <c r="I4" s="237"/>
      <c r="J4" s="239"/>
      <c r="K4" s="239"/>
      <c r="L4" s="241"/>
      <c r="M4" s="243"/>
      <c r="N4" s="241"/>
      <c r="O4" s="217"/>
      <c r="P4" s="171">
        <f>F1-2000</f>
        <v>23</v>
      </c>
      <c r="Q4" s="172">
        <f>G1-2000</f>
        <v>24</v>
      </c>
      <c r="R4" s="189"/>
      <c r="S4" s="190"/>
      <c r="T4" s="219"/>
      <c r="U4" s="221"/>
      <c r="V4" s="226"/>
      <c r="W4" s="227"/>
      <c r="X4" s="229"/>
      <c r="AD4" s="122"/>
    </row>
    <row r="5" spans="1:30" s="4" customFormat="1" ht="22.5" x14ac:dyDescent="0.2">
      <c r="A5" s="177" t="s">
        <v>4</v>
      </c>
      <c r="B5" s="178" t="s">
        <v>0</v>
      </c>
      <c r="C5" s="179" t="s">
        <v>1</v>
      </c>
      <c r="D5" s="215" t="s">
        <v>2</v>
      </c>
      <c r="E5" s="215"/>
      <c r="F5" s="180" t="s">
        <v>8</v>
      </c>
      <c r="G5" s="181" t="s">
        <v>62</v>
      </c>
      <c r="H5" s="192" t="s">
        <v>130</v>
      </c>
      <c r="I5" s="182" t="s">
        <v>3</v>
      </c>
      <c r="J5" s="194" t="s">
        <v>107</v>
      </c>
      <c r="K5" s="195"/>
      <c r="L5" s="195"/>
      <c r="M5" s="196"/>
      <c r="N5" s="194" t="s">
        <v>109</v>
      </c>
      <c r="O5" s="195"/>
      <c r="P5" s="195"/>
      <c r="Q5" s="196"/>
      <c r="R5" s="197" t="s">
        <v>63</v>
      </c>
      <c r="S5" s="198"/>
      <c r="T5" s="199" t="s">
        <v>64</v>
      </c>
      <c r="U5" s="200"/>
      <c r="V5" s="199" t="s">
        <v>129</v>
      </c>
      <c r="W5" s="200"/>
      <c r="X5" s="183" t="s">
        <v>42</v>
      </c>
      <c r="AD5" s="123"/>
    </row>
    <row r="6" spans="1:30" s="60" customFormat="1" x14ac:dyDescent="0.2">
      <c r="A6" s="184">
        <v>1</v>
      </c>
      <c r="B6" s="185"/>
      <c r="C6" s="185"/>
      <c r="D6" s="201"/>
      <c r="E6" s="202"/>
      <c r="F6" s="185"/>
      <c r="G6" s="187" t="str">
        <f>IF(F6="FIBA","A",IF(F6="Lands-/nasjonal ikke FIBA","B",IF(F6="BLM","C",IF(F6="BLK","C",IF(F6="1M","C",IF(F6="2M","D",IF(F6="1K","D",IF(F6="Øvrig regionskamper","E",IF(F6="U-NM","C",IF(F6="Annen kamp","G",IF(F6="Cupkamp (f.eks. Skandia)","F","")))))))))))</f>
        <v/>
      </c>
      <c r="H6" s="186"/>
      <c r="I6" s="187" t="str">
        <f t="shared" ref="I6:I69" si="0">IF(H6="O",3,IF(G6="A",7,IF(G6="B",6,IF(G6="C",5,IF(G6="D",4,IF(G6="E",3,IF(G6="F",2,IF(G6="G",1,""))))))))</f>
        <v/>
      </c>
      <c r="J6" s="204"/>
      <c r="K6" s="204"/>
      <c r="L6" s="204"/>
      <c r="M6" s="204"/>
      <c r="N6" s="204"/>
      <c r="O6" s="204"/>
      <c r="P6" s="204"/>
      <c r="Q6" s="204"/>
      <c r="R6" s="204"/>
      <c r="S6" s="204"/>
      <c r="T6" s="204"/>
      <c r="U6" s="204"/>
      <c r="V6" s="203"/>
      <c r="W6" s="203"/>
      <c r="X6" s="185"/>
    </row>
    <row r="7" spans="1:30" s="60" customFormat="1" x14ac:dyDescent="0.2">
      <c r="A7" s="184">
        <f>A6+1</f>
        <v>2</v>
      </c>
      <c r="B7" s="185"/>
      <c r="C7" s="185"/>
      <c r="D7" s="201"/>
      <c r="E7" s="202"/>
      <c r="F7" s="185"/>
      <c r="G7" s="187" t="str">
        <f t="shared" ref="G7:G70" si="1">IF(F7="FIBA","A",IF(F7="Lands-/nasjonal ikke FIBA","B",IF(F7="BLM","C",IF(F7="BLK","C",IF(F7="1M","C",IF(F7="2M","D",IF(F7="1K","D",IF(F7="Øvrig regionskamper","E",IF(F7="U-NM","C",IF(F7="Annen kamp","G",IF(F7="Cupkamp (f.eks. Skandia)","F","")))))))))))</f>
        <v/>
      </c>
      <c r="H7" s="193"/>
      <c r="I7" s="187" t="str">
        <f t="shared" si="0"/>
        <v/>
      </c>
      <c r="J7" s="204"/>
      <c r="K7" s="204"/>
      <c r="L7" s="204"/>
      <c r="M7" s="204"/>
      <c r="N7" s="204"/>
      <c r="O7" s="204"/>
      <c r="P7" s="204"/>
      <c r="Q7" s="204"/>
      <c r="R7" s="204"/>
      <c r="S7" s="204"/>
      <c r="T7" s="204"/>
      <c r="U7" s="204"/>
      <c r="V7" s="203"/>
      <c r="W7" s="203"/>
      <c r="X7" s="185"/>
    </row>
    <row r="8" spans="1:30" s="60" customFormat="1" ht="14.25" customHeight="1" x14ac:dyDescent="0.2">
      <c r="A8" s="184">
        <f>A7+1</f>
        <v>3</v>
      </c>
      <c r="B8" s="185"/>
      <c r="C8" s="185"/>
      <c r="D8" s="201"/>
      <c r="E8" s="202"/>
      <c r="F8" s="185"/>
      <c r="G8" s="187" t="str">
        <f t="shared" si="1"/>
        <v/>
      </c>
      <c r="H8" s="186"/>
      <c r="I8" s="187" t="str">
        <f t="shared" si="0"/>
        <v/>
      </c>
      <c r="J8" s="204"/>
      <c r="K8" s="204"/>
      <c r="L8" s="204"/>
      <c r="M8" s="204"/>
      <c r="N8" s="204"/>
      <c r="O8" s="204"/>
      <c r="P8" s="204"/>
      <c r="Q8" s="204"/>
      <c r="R8" s="204"/>
      <c r="S8" s="204"/>
      <c r="T8" s="204"/>
      <c r="U8" s="204"/>
      <c r="V8" s="203"/>
      <c r="W8" s="203"/>
      <c r="X8" s="185"/>
    </row>
    <row r="9" spans="1:30" s="60" customFormat="1" ht="14.25" customHeight="1" x14ac:dyDescent="0.2">
      <c r="A9" s="184">
        <f t="shared" ref="A9:A72" si="2">A8+1</f>
        <v>4</v>
      </c>
      <c r="B9" s="185"/>
      <c r="C9" s="185"/>
      <c r="D9" s="201"/>
      <c r="E9" s="202"/>
      <c r="F9" s="185"/>
      <c r="G9" s="187" t="str">
        <f t="shared" si="1"/>
        <v/>
      </c>
      <c r="H9" s="186"/>
      <c r="I9" s="187" t="str">
        <f t="shared" si="0"/>
        <v/>
      </c>
      <c r="J9" s="204"/>
      <c r="K9" s="204"/>
      <c r="L9" s="204"/>
      <c r="M9" s="204"/>
      <c r="N9" s="204"/>
      <c r="O9" s="204"/>
      <c r="P9" s="204"/>
      <c r="Q9" s="204"/>
      <c r="R9" s="204"/>
      <c r="S9" s="204"/>
      <c r="T9" s="204"/>
      <c r="U9" s="204"/>
      <c r="V9" s="203"/>
      <c r="W9" s="203"/>
      <c r="X9" s="185"/>
    </row>
    <row r="10" spans="1:30" s="60" customFormat="1" ht="15" customHeight="1" x14ac:dyDescent="0.2">
      <c r="A10" s="184">
        <f t="shared" si="2"/>
        <v>5</v>
      </c>
      <c r="B10" s="185"/>
      <c r="C10" s="185"/>
      <c r="D10" s="201"/>
      <c r="E10" s="202"/>
      <c r="F10" s="185"/>
      <c r="G10" s="187" t="str">
        <f t="shared" si="1"/>
        <v/>
      </c>
      <c r="H10" s="186"/>
      <c r="I10" s="187" t="str">
        <f t="shared" si="0"/>
        <v/>
      </c>
      <c r="J10" s="204"/>
      <c r="K10" s="204"/>
      <c r="L10" s="204"/>
      <c r="M10" s="204"/>
      <c r="N10" s="204"/>
      <c r="O10" s="204"/>
      <c r="P10" s="204"/>
      <c r="Q10" s="204"/>
      <c r="R10" s="204"/>
      <c r="S10" s="204"/>
      <c r="T10" s="204"/>
      <c r="U10" s="204"/>
      <c r="V10" s="203"/>
      <c r="W10" s="203"/>
      <c r="X10" s="185"/>
    </row>
    <row r="11" spans="1:30" s="60" customFormat="1" x14ac:dyDescent="0.2">
      <c r="A11" s="184">
        <f t="shared" si="2"/>
        <v>6</v>
      </c>
      <c r="B11" s="185"/>
      <c r="C11" s="185"/>
      <c r="D11" s="201"/>
      <c r="E11" s="202"/>
      <c r="F11" s="185"/>
      <c r="G11" s="187" t="str">
        <f t="shared" si="1"/>
        <v/>
      </c>
      <c r="H11" s="186"/>
      <c r="I11" s="187" t="str">
        <f t="shared" si="0"/>
        <v/>
      </c>
      <c r="J11" s="204"/>
      <c r="K11" s="204"/>
      <c r="L11" s="204"/>
      <c r="M11" s="204"/>
      <c r="N11" s="204"/>
      <c r="O11" s="204"/>
      <c r="P11" s="204"/>
      <c r="Q11" s="204"/>
      <c r="R11" s="204"/>
      <c r="S11" s="204"/>
      <c r="T11" s="204"/>
      <c r="U11" s="204"/>
      <c r="V11" s="203"/>
      <c r="W11" s="203"/>
      <c r="X11" s="185"/>
    </row>
    <row r="12" spans="1:30" s="60" customFormat="1" x14ac:dyDescent="0.2">
      <c r="A12" s="184">
        <f t="shared" si="2"/>
        <v>7</v>
      </c>
      <c r="B12" s="185"/>
      <c r="C12" s="185"/>
      <c r="D12" s="201"/>
      <c r="E12" s="202"/>
      <c r="F12" s="185"/>
      <c r="G12" s="187" t="str">
        <f t="shared" si="1"/>
        <v/>
      </c>
      <c r="H12" s="186"/>
      <c r="I12" s="187" t="str">
        <f t="shared" si="0"/>
        <v/>
      </c>
      <c r="J12" s="204"/>
      <c r="K12" s="204"/>
      <c r="L12" s="204"/>
      <c r="M12" s="204"/>
      <c r="N12" s="204"/>
      <c r="O12" s="204"/>
      <c r="P12" s="204"/>
      <c r="Q12" s="204"/>
      <c r="R12" s="204"/>
      <c r="S12" s="204"/>
      <c r="T12" s="204"/>
      <c r="U12" s="204"/>
      <c r="V12" s="203"/>
      <c r="W12" s="203"/>
      <c r="X12" s="185"/>
    </row>
    <row r="13" spans="1:30" s="60" customFormat="1" x14ac:dyDescent="0.2">
      <c r="A13" s="184">
        <f t="shared" si="2"/>
        <v>8</v>
      </c>
      <c r="B13" s="185"/>
      <c r="C13" s="185"/>
      <c r="D13" s="201"/>
      <c r="E13" s="202"/>
      <c r="F13" s="185"/>
      <c r="G13" s="187" t="str">
        <f t="shared" si="1"/>
        <v/>
      </c>
      <c r="H13" s="186"/>
      <c r="I13" s="187" t="str">
        <f t="shared" si="0"/>
        <v/>
      </c>
      <c r="J13" s="204"/>
      <c r="K13" s="204"/>
      <c r="L13" s="204"/>
      <c r="M13" s="204"/>
      <c r="N13" s="204"/>
      <c r="O13" s="204"/>
      <c r="P13" s="204"/>
      <c r="Q13" s="204"/>
      <c r="R13" s="204"/>
      <c r="S13" s="204"/>
      <c r="T13" s="204"/>
      <c r="U13" s="204"/>
      <c r="V13" s="203"/>
      <c r="W13" s="203"/>
      <c r="X13" s="185"/>
    </row>
    <row r="14" spans="1:30" s="60" customFormat="1" x14ac:dyDescent="0.2">
      <c r="A14" s="184">
        <f t="shared" si="2"/>
        <v>9</v>
      </c>
      <c r="B14" s="185"/>
      <c r="C14" s="185"/>
      <c r="D14" s="201"/>
      <c r="E14" s="202"/>
      <c r="F14" s="185"/>
      <c r="G14" s="187" t="str">
        <f t="shared" si="1"/>
        <v/>
      </c>
      <c r="H14" s="186"/>
      <c r="I14" s="187" t="str">
        <f t="shared" si="0"/>
        <v/>
      </c>
      <c r="J14" s="204"/>
      <c r="K14" s="204"/>
      <c r="L14" s="204"/>
      <c r="M14" s="204"/>
      <c r="N14" s="204"/>
      <c r="O14" s="204"/>
      <c r="P14" s="204"/>
      <c r="Q14" s="204"/>
      <c r="R14" s="204"/>
      <c r="S14" s="204"/>
      <c r="T14" s="204"/>
      <c r="U14" s="204"/>
      <c r="V14" s="203"/>
      <c r="W14" s="203"/>
      <c r="X14" s="185"/>
    </row>
    <row r="15" spans="1:30" s="60" customFormat="1" x14ac:dyDescent="0.2">
      <c r="A15" s="184">
        <f t="shared" si="2"/>
        <v>10</v>
      </c>
      <c r="B15" s="185"/>
      <c r="C15" s="185"/>
      <c r="D15" s="201"/>
      <c r="E15" s="202"/>
      <c r="F15" s="185"/>
      <c r="G15" s="187" t="str">
        <f t="shared" si="1"/>
        <v/>
      </c>
      <c r="H15" s="186"/>
      <c r="I15" s="187" t="str">
        <f t="shared" si="0"/>
        <v/>
      </c>
      <c r="J15" s="204"/>
      <c r="K15" s="204"/>
      <c r="L15" s="204"/>
      <c r="M15" s="204"/>
      <c r="N15" s="204"/>
      <c r="O15" s="204"/>
      <c r="P15" s="204"/>
      <c r="Q15" s="204"/>
      <c r="R15" s="204"/>
      <c r="S15" s="204"/>
      <c r="T15" s="204"/>
      <c r="U15" s="204"/>
      <c r="V15" s="203"/>
      <c r="W15" s="203"/>
      <c r="X15" s="185"/>
    </row>
    <row r="16" spans="1:30" s="60" customFormat="1" x14ac:dyDescent="0.2">
      <c r="A16" s="184">
        <f t="shared" si="2"/>
        <v>11</v>
      </c>
      <c r="B16" s="185"/>
      <c r="C16" s="185"/>
      <c r="D16" s="201"/>
      <c r="E16" s="202"/>
      <c r="F16" s="185"/>
      <c r="G16" s="187" t="str">
        <f t="shared" si="1"/>
        <v/>
      </c>
      <c r="H16" s="186"/>
      <c r="I16" s="187" t="str">
        <f t="shared" si="0"/>
        <v/>
      </c>
      <c r="J16" s="204"/>
      <c r="K16" s="204"/>
      <c r="L16" s="204"/>
      <c r="M16" s="204"/>
      <c r="N16" s="204"/>
      <c r="O16" s="204"/>
      <c r="P16" s="204"/>
      <c r="Q16" s="204"/>
      <c r="R16" s="204"/>
      <c r="S16" s="204"/>
      <c r="T16" s="204"/>
      <c r="U16" s="204"/>
      <c r="V16" s="203"/>
      <c r="W16" s="203"/>
      <c r="X16" s="185"/>
    </row>
    <row r="17" spans="1:29" s="60" customFormat="1" x14ac:dyDescent="0.2">
      <c r="A17" s="184">
        <f t="shared" si="2"/>
        <v>12</v>
      </c>
      <c r="B17" s="185"/>
      <c r="C17" s="185"/>
      <c r="D17" s="201"/>
      <c r="E17" s="202"/>
      <c r="F17" s="185"/>
      <c r="G17" s="187" t="str">
        <f t="shared" si="1"/>
        <v/>
      </c>
      <c r="H17" s="186"/>
      <c r="I17" s="187" t="str">
        <f t="shared" si="0"/>
        <v/>
      </c>
      <c r="J17" s="204"/>
      <c r="K17" s="204"/>
      <c r="L17" s="204"/>
      <c r="M17" s="204"/>
      <c r="N17" s="204"/>
      <c r="O17" s="204"/>
      <c r="P17" s="204"/>
      <c r="Q17" s="204"/>
      <c r="R17" s="204"/>
      <c r="S17" s="204"/>
      <c r="T17" s="204"/>
      <c r="U17" s="204"/>
      <c r="V17" s="203"/>
      <c r="W17" s="203"/>
      <c r="X17" s="185"/>
    </row>
    <row r="18" spans="1:29" s="60" customFormat="1" x14ac:dyDescent="0.2">
      <c r="A18" s="184">
        <f t="shared" si="2"/>
        <v>13</v>
      </c>
      <c r="B18" s="185"/>
      <c r="C18" s="185"/>
      <c r="D18" s="201"/>
      <c r="E18" s="202"/>
      <c r="F18" s="185"/>
      <c r="G18" s="187" t="str">
        <f t="shared" si="1"/>
        <v/>
      </c>
      <c r="H18" s="186"/>
      <c r="I18" s="187" t="str">
        <f t="shared" si="0"/>
        <v/>
      </c>
      <c r="J18" s="204"/>
      <c r="K18" s="204"/>
      <c r="L18" s="204"/>
      <c r="M18" s="204"/>
      <c r="N18" s="204"/>
      <c r="O18" s="204"/>
      <c r="P18" s="204"/>
      <c r="Q18" s="204"/>
      <c r="R18" s="204"/>
      <c r="S18" s="204"/>
      <c r="T18" s="204"/>
      <c r="U18" s="204"/>
      <c r="V18" s="203"/>
      <c r="W18" s="203"/>
      <c r="X18" s="185"/>
    </row>
    <row r="19" spans="1:29" s="60" customFormat="1" x14ac:dyDescent="0.2">
      <c r="A19" s="184">
        <f t="shared" si="2"/>
        <v>14</v>
      </c>
      <c r="B19" s="185"/>
      <c r="C19" s="185"/>
      <c r="D19" s="201"/>
      <c r="E19" s="202"/>
      <c r="F19" s="185"/>
      <c r="G19" s="187" t="str">
        <f t="shared" si="1"/>
        <v/>
      </c>
      <c r="H19" s="186"/>
      <c r="I19" s="187" t="str">
        <f t="shared" si="0"/>
        <v/>
      </c>
      <c r="J19" s="204"/>
      <c r="K19" s="204"/>
      <c r="L19" s="204"/>
      <c r="M19" s="204"/>
      <c r="N19" s="204"/>
      <c r="O19" s="204"/>
      <c r="P19" s="204"/>
      <c r="Q19" s="204"/>
      <c r="R19" s="204"/>
      <c r="S19" s="204"/>
      <c r="T19" s="204"/>
      <c r="U19" s="204"/>
      <c r="V19" s="203"/>
      <c r="W19" s="203"/>
      <c r="X19" s="185"/>
    </row>
    <row r="20" spans="1:29" s="60" customFormat="1" x14ac:dyDescent="0.2">
      <c r="A20" s="184">
        <f t="shared" si="2"/>
        <v>15</v>
      </c>
      <c r="B20" s="185"/>
      <c r="C20" s="185"/>
      <c r="D20" s="201"/>
      <c r="E20" s="202"/>
      <c r="F20" s="185"/>
      <c r="G20" s="187" t="str">
        <f t="shared" si="1"/>
        <v/>
      </c>
      <c r="H20" s="186"/>
      <c r="I20" s="187" t="str">
        <f t="shared" si="0"/>
        <v/>
      </c>
      <c r="J20" s="204"/>
      <c r="K20" s="204"/>
      <c r="L20" s="204"/>
      <c r="M20" s="204"/>
      <c r="N20" s="204"/>
      <c r="O20" s="204"/>
      <c r="P20" s="204"/>
      <c r="Q20" s="204"/>
      <c r="R20" s="204"/>
      <c r="S20" s="204"/>
      <c r="T20" s="204"/>
      <c r="U20" s="204"/>
      <c r="V20" s="203"/>
      <c r="W20" s="203"/>
      <c r="X20" s="185"/>
    </row>
    <row r="21" spans="1:29" s="60" customFormat="1" x14ac:dyDescent="0.2">
      <c r="A21" s="184">
        <f t="shared" si="2"/>
        <v>16</v>
      </c>
      <c r="B21" s="185"/>
      <c r="C21" s="185"/>
      <c r="D21" s="201"/>
      <c r="E21" s="202"/>
      <c r="F21" s="185"/>
      <c r="G21" s="187" t="str">
        <f t="shared" si="1"/>
        <v/>
      </c>
      <c r="H21" s="186"/>
      <c r="I21" s="187" t="str">
        <f t="shared" si="0"/>
        <v/>
      </c>
      <c r="J21" s="204"/>
      <c r="K21" s="204"/>
      <c r="L21" s="204"/>
      <c r="M21" s="204"/>
      <c r="N21" s="204"/>
      <c r="O21" s="204"/>
      <c r="P21" s="204"/>
      <c r="Q21" s="204"/>
      <c r="R21" s="204"/>
      <c r="S21" s="204"/>
      <c r="T21" s="204"/>
      <c r="U21" s="204"/>
      <c r="V21" s="203"/>
      <c r="W21" s="203"/>
      <c r="X21" s="185"/>
    </row>
    <row r="22" spans="1:29" s="60" customFormat="1" x14ac:dyDescent="0.2">
      <c r="A22" s="184">
        <f t="shared" si="2"/>
        <v>17</v>
      </c>
      <c r="B22" s="185"/>
      <c r="C22" s="185"/>
      <c r="D22" s="201"/>
      <c r="E22" s="202"/>
      <c r="F22" s="185"/>
      <c r="G22" s="187" t="str">
        <f t="shared" si="1"/>
        <v/>
      </c>
      <c r="H22" s="186"/>
      <c r="I22" s="187" t="str">
        <f t="shared" si="0"/>
        <v/>
      </c>
      <c r="J22" s="204"/>
      <c r="K22" s="204"/>
      <c r="L22" s="204"/>
      <c r="M22" s="204"/>
      <c r="N22" s="204"/>
      <c r="O22" s="204"/>
      <c r="P22" s="204"/>
      <c r="Q22" s="204"/>
      <c r="R22" s="204"/>
      <c r="S22" s="204"/>
      <c r="T22" s="204"/>
      <c r="U22" s="204"/>
      <c r="V22" s="203"/>
      <c r="W22" s="203"/>
      <c r="X22" s="185"/>
    </row>
    <row r="23" spans="1:29" s="60" customFormat="1" x14ac:dyDescent="0.2">
      <c r="A23" s="184">
        <f t="shared" si="2"/>
        <v>18</v>
      </c>
      <c r="B23" s="185"/>
      <c r="C23" s="185"/>
      <c r="D23" s="201"/>
      <c r="E23" s="202"/>
      <c r="F23" s="185"/>
      <c r="G23" s="187" t="str">
        <f t="shared" si="1"/>
        <v/>
      </c>
      <c r="H23" s="186"/>
      <c r="I23" s="187" t="str">
        <f t="shared" si="0"/>
        <v/>
      </c>
      <c r="J23" s="204"/>
      <c r="K23" s="204"/>
      <c r="L23" s="204"/>
      <c r="M23" s="204"/>
      <c r="N23" s="204"/>
      <c r="O23" s="204"/>
      <c r="P23" s="204"/>
      <c r="Q23" s="204"/>
      <c r="R23" s="204"/>
      <c r="S23" s="204"/>
      <c r="T23" s="204"/>
      <c r="U23" s="204"/>
      <c r="V23" s="203"/>
      <c r="W23" s="203"/>
      <c r="X23" s="185"/>
    </row>
    <row r="24" spans="1:29" s="60" customFormat="1" x14ac:dyDescent="0.2">
      <c r="A24" s="184">
        <f t="shared" si="2"/>
        <v>19</v>
      </c>
      <c r="B24" s="185"/>
      <c r="C24" s="185"/>
      <c r="D24" s="201"/>
      <c r="E24" s="202"/>
      <c r="F24" s="185"/>
      <c r="G24" s="187" t="str">
        <f t="shared" si="1"/>
        <v/>
      </c>
      <c r="H24" s="186"/>
      <c r="I24" s="187" t="str">
        <f t="shared" si="0"/>
        <v/>
      </c>
      <c r="J24" s="204"/>
      <c r="K24" s="204"/>
      <c r="L24" s="204"/>
      <c r="M24" s="204"/>
      <c r="N24" s="204"/>
      <c r="O24" s="204"/>
      <c r="P24" s="204"/>
      <c r="Q24" s="204"/>
      <c r="R24" s="204"/>
      <c r="S24" s="204"/>
      <c r="T24" s="204"/>
      <c r="U24" s="204"/>
      <c r="V24" s="203"/>
      <c r="W24" s="203"/>
      <c r="X24" s="185"/>
    </row>
    <row r="25" spans="1:29" s="60" customFormat="1" x14ac:dyDescent="0.2">
      <c r="A25" s="184">
        <f t="shared" si="2"/>
        <v>20</v>
      </c>
      <c r="B25" s="185"/>
      <c r="C25" s="185"/>
      <c r="D25" s="201"/>
      <c r="E25" s="202"/>
      <c r="F25" s="185"/>
      <c r="G25" s="187" t="str">
        <f t="shared" si="1"/>
        <v/>
      </c>
      <c r="H25" s="186"/>
      <c r="I25" s="187" t="str">
        <f t="shared" si="0"/>
        <v/>
      </c>
      <c r="J25" s="204"/>
      <c r="K25" s="204"/>
      <c r="L25" s="204"/>
      <c r="M25" s="204"/>
      <c r="N25" s="204"/>
      <c r="O25" s="204"/>
      <c r="P25" s="204"/>
      <c r="Q25" s="204"/>
      <c r="R25" s="204"/>
      <c r="S25" s="204"/>
      <c r="T25" s="204"/>
      <c r="U25" s="204"/>
      <c r="V25" s="203"/>
      <c r="W25" s="203"/>
      <c r="X25" s="185"/>
    </row>
    <row r="26" spans="1:29" s="59" customFormat="1" ht="12.75" x14ac:dyDescent="0.2">
      <c r="A26" s="184">
        <f t="shared" si="2"/>
        <v>21</v>
      </c>
      <c r="B26" s="185"/>
      <c r="C26" s="185"/>
      <c r="D26" s="201"/>
      <c r="E26" s="202"/>
      <c r="F26" s="185"/>
      <c r="G26" s="187" t="str">
        <f t="shared" si="1"/>
        <v/>
      </c>
      <c r="H26" s="186"/>
      <c r="I26" s="187" t="str">
        <f t="shared" si="0"/>
        <v/>
      </c>
      <c r="J26" s="204"/>
      <c r="K26" s="204"/>
      <c r="L26" s="204"/>
      <c r="M26" s="204"/>
      <c r="N26" s="204"/>
      <c r="O26" s="204"/>
      <c r="P26" s="204"/>
      <c r="Q26" s="204"/>
      <c r="R26" s="204"/>
      <c r="S26" s="204"/>
      <c r="T26" s="204"/>
      <c r="U26" s="204"/>
      <c r="V26" s="203"/>
      <c r="W26" s="203"/>
      <c r="X26" s="185"/>
    </row>
    <row r="27" spans="1:29" s="59" customFormat="1" ht="12.75" x14ac:dyDescent="0.2">
      <c r="A27" s="184">
        <f t="shared" si="2"/>
        <v>22</v>
      </c>
      <c r="B27" s="185"/>
      <c r="C27" s="185"/>
      <c r="D27" s="201"/>
      <c r="E27" s="202"/>
      <c r="F27" s="185"/>
      <c r="G27" s="187" t="str">
        <f t="shared" si="1"/>
        <v/>
      </c>
      <c r="H27" s="186"/>
      <c r="I27" s="187" t="str">
        <f t="shared" si="0"/>
        <v/>
      </c>
      <c r="J27" s="204"/>
      <c r="K27" s="204"/>
      <c r="L27" s="204"/>
      <c r="M27" s="204"/>
      <c r="N27" s="204"/>
      <c r="O27" s="204"/>
      <c r="P27" s="204"/>
      <c r="Q27" s="204"/>
      <c r="R27" s="204"/>
      <c r="S27" s="204"/>
      <c r="T27" s="204"/>
      <c r="U27" s="204"/>
      <c r="V27" s="203"/>
      <c r="W27" s="203"/>
      <c r="X27" s="185"/>
    </row>
    <row r="28" spans="1:29" s="59" customFormat="1" ht="12.75" x14ac:dyDescent="0.2">
      <c r="A28" s="184">
        <f t="shared" si="2"/>
        <v>23</v>
      </c>
      <c r="B28" s="185"/>
      <c r="C28" s="185"/>
      <c r="D28" s="201"/>
      <c r="E28" s="202"/>
      <c r="F28" s="185"/>
      <c r="G28" s="187" t="str">
        <f t="shared" si="1"/>
        <v/>
      </c>
      <c r="H28" s="186"/>
      <c r="I28" s="187" t="str">
        <f t="shared" si="0"/>
        <v/>
      </c>
      <c r="J28" s="204"/>
      <c r="K28" s="204"/>
      <c r="L28" s="204"/>
      <c r="M28" s="204"/>
      <c r="N28" s="204"/>
      <c r="O28" s="204"/>
      <c r="P28" s="204"/>
      <c r="Q28" s="204"/>
      <c r="R28" s="204"/>
      <c r="S28" s="204"/>
      <c r="T28" s="204"/>
      <c r="U28" s="204"/>
      <c r="V28" s="203"/>
      <c r="W28" s="203"/>
      <c r="X28" s="185"/>
    </row>
    <row r="29" spans="1:29" s="59" customFormat="1" ht="12.75" x14ac:dyDescent="0.2">
      <c r="A29" s="184">
        <f t="shared" si="2"/>
        <v>24</v>
      </c>
      <c r="B29" s="185"/>
      <c r="C29" s="185"/>
      <c r="D29" s="201"/>
      <c r="E29" s="202"/>
      <c r="F29" s="185"/>
      <c r="G29" s="187" t="str">
        <f t="shared" si="1"/>
        <v/>
      </c>
      <c r="H29" s="186"/>
      <c r="I29" s="187" t="str">
        <f t="shared" si="0"/>
        <v/>
      </c>
      <c r="J29" s="204"/>
      <c r="K29" s="204"/>
      <c r="L29" s="204"/>
      <c r="M29" s="204"/>
      <c r="N29" s="204"/>
      <c r="O29" s="204"/>
      <c r="P29" s="204"/>
      <c r="Q29" s="204"/>
      <c r="R29" s="204"/>
      <c r="S29" s="204"/>
      <c r="T29" s="204"/>
      <c r="U29" s="204"/>
      <c r="V29" s="203"/>
      <c r="W29" s="203"/>
      <c r="X29" s="185"/>
    </row>
    <row r="30" spans="1:29" s="59" customFormat="1" ht="12.75" x14ac:dyDescent="0.2">
      <c r="A30" s="184">
        <f t="shared" si="2"/>
        <v>25</v>
      </c>
      <c r="B30" s="185"/>
      <c r="C30" s="185"/>
      <c r="D30" s="201"/>
      <c r="E30" s="202"/>
      <c r="F30" s="185"/>
      <c r="G30" s="187" t="str">
        <f t="shared" si="1"/>
        <v/>
      </c>
      <c r="H30" s="186"/>
      <c r="I30" s="187" t="str">
        <f t="shared" si="0"/>
        <v/>
      </c>
      <c r="J30" s="204"/>
      <c r="K30" s="204"/>
      <c r="L30" s="204"/>
      <c r="M30" s="204"/>
      <c r="N30" s="204"/>
      <c r="O30" s="204"/>
      <c r="P30" s="204"/>
      <c r="Q30" s="204"/>
      <c r="R30" s="204"/>
      <c r="S30" s="204"/>
      <c r="T30" s="204"/>
      <c r="U30" s="204"/>
      <c r="V30" s="203"/>
      <c r="W30" s="203"/>
      <c r="X30" s="185"/>
    </row>
    <row r="31" spans="1:29" s="59" customFormat="1" ht="12.75" x14ac:dyDescent="0.2">
      <c r="A31" s="184">
        <f t="shared" si="2"/>
        <v>26</v>
      </c>
      <c r="B31" s="185"/>
      <c r="C31" s="185"/>
      <c r="D31" s="201"/>
      <c r="E31" s="202"/>
      <c r="F31" s="185"/>
      <c r="G31" s="187" t="str">
        <f t="shared" si="1"/>
        <v/>
      </c>
      <c r="H31" s="186"/>
      <c r="I31" s="187" t="str">
        <f t="shared" si="0"/>
        <v/>
      </c>
      <c r="J31" s="204"/>
      <c r="K31" s="204"/>
      <c r="L31" s="204"/>
      <c r="M31" s="204"/>
      <c r="N31" s="204"/>
      <c r="O31" s="204"/>
      <c r="P31" s="204"/>
      <c r="Q31" s="204"/>
      <c r="R31" s="204"/>
      <c r="S31" s="204"/>
      <c r="T31" s="204"/>
      <c r="U31" s="204"/>
      <c r="V31" s="203"/>
      <c r="W31" s="203"/>
      <c r="X31" s="185"/>
    </row>
    <row r="32" spans="1:29" s="59" customFormat="1" ht="12.75" x14ac:dyDescent="0.2">
      <c r="A32" s="184">
        <f t="shared" si="2"/>
        <v>27</v>
      </c>
      <c r="B32" s="185"/>
      <c r="C32" s="185"/>
      <c r="D32" s="201"/>
      <c r="E32" s="202"/>
      <c r="F32" s="185"/>
      <c r="G32" s="187" t="str">
        <f t="shared" si="1"/>
        <v/>
      </c>
      <c r="H32" s="186"/>
      <c r="I32" s="187" t="str">
        <f t="shared" si="0"/>
        <v/>
      </c>
      <c r="J32" s="204"/>
      <c r="K32" s="204"/>
      <c r="L32" s="204"/>
      <c r="M32" s="204"/>
      <c r="N32" s="204"/>
      <c r="O32" s="204"/>
      <c r="P32" s="204"/>
      <c r="Q32" s="204"/>
      <c r="R32" s="204"/>
      <c r="S32" s="204"/>
      <c r="T32" s="204"/>
      <c r="U32" s="204"/>
      <c r="V32" s="203"/>
      <c r="W32" s="203"/>
      <c r="X32" s="188"/>
      <c r="Y32" s="5"/>
      <c r="Z32"/>
      <c r="AA32"/>
      <c r="AB32"/>
      <c r="AC32"/>
    </row>
    <row r="33" spans="1:30" s="59" customFormat="1" ht="12.75" x14ac:dyDescent="0.2">
      <c r="A33" s="184">
        <f t="shared" si="2"/>
        <v>28</v>
      </c>
      <c r="B33" s="185"/>
      <c r="C33" s="185"/>
      <c r="D33" s="201"/>
      <c r="E33" s="202"/>
      <c r="F33" s="185"/>
      <c r="G33" s="187" t="str">
        <f t="shared" si="1"/>
        <v/>
      </c>
      <c r="H33" s="186"/>
      <c r="I33" s="187" t="str">
        <f t="shared" si="0"/>
        <v/>
      </c>
      <c r="J33" s="204"/>
      <c r="K33" s="204"/>
      <c r="L33" s="204"/>
      <c r="M33" s="204"/>
      <c r="N33" s="204"/>
      <c r="O33" s="204"/>
      <c r="P33" s="204"/>
      <c r="Q33" s="204"/>
      <c r="R33" s="204"/>
      <c r="S33" s="204"/>
      <c r="T33" s="204"/>
      <c r="U33" s="204"/>
      <c r="V33" s="203"/>
      <c r="W33" s="203"/>
      <c r="X33" s="188"/>
      <c r="Y33" s="6"/>
      <c r="Z33" s="6"/>
      <c r="AA33" s="6"/>
      <c r="AB33" s="6"/>
      <c r="AC33" s="6"/>
    </row>
    <row r="34" spans="1:30" s="59" customFormat="1" ht="12.75" x14ac:dyDescent="0.2">
      <c r="A34" s="184">
        <f t="shared" si="2"/>
        <v>29</v>
      </c>
      <c r="B34" s="185"/>
      <c r="C34" s="185"/>
      <c r="D34" s="201"/>
      <c r="E34" s="202"/>
      <c r="F34" s="185"/>
      <c r="G34" s="187" t="str">
        <f t="shared" si="1"/>
        <v/>
      </c>
      <c r="H34" s="186"/>
      <c r="I34" s="187" t="str">
        <f t="shared" si="0"/>
        <v/>
      </c>
      <c r="J34" s="204"/>
      <c r="K34" s="204"/>
      <c r="L34" s="204"/>
      <c r="M34" s="204"/>
      <c r="N34" s="204"/>
      <c r="O34" s="204"/>
      <c r="P34" s="204"/>
      <c r="Q34" s="204"/>
      <c r="R34" s="204"/>
      <c r="S34" s="204"/>
      <c r="T34" s="204"/>
      <c r="U34" s="204"/>
      <c r="V34" s="203"/>
      <c r="W34" s="203"/>
      <c r="X34" s="188"/>
      <c r="Y34" s="8"/>
      <c r="Z34"/>
      <c r="AA34"/>
      <c r="AB34"/>
      <c r="AC34"/>
    </row>
    <row r="35" spans="1:30" s="59" customFormat="1" ht="12.75" x14ac:dyDescent="0.2">
      <c r="A35" s="184">
        <f t="shared" si="2"/>
        <v>30</v>
      </c>
      <c r="B35" s="185"/>
      <c r="C35" s="185"/>
      <c r="D35" s="201"/>
      <c r="E35" s="202"/>
      <c r="F35" s="185"/>
      <c r="G35" s="187" t="str">
        <f t="shared" si="1"/>
        <v/>
      </c>
      <c r="H35" s="186"/>
      <c r="I35" s="187" t="str">
        <f t="shared" si="0"/>
        <v/>
      </c>
      <c r="J35" s="204"/>
      <c r="K35" s="204"/>
      <c r="L35" s="204"/>
      <c r="M35" s="204"/>
      <c r="N35" s="204"/>
      <c r="O35" s="204"/>
      <c r="P35" s="204"/>
      <c r="Q35" s="204"/>
      <c r="R35" s="204"/>
      <c r="S35" s="204"/>
      <c r="T35" s="204"/>
      <c r="U35" s="204"/>
      <c r="V35" s="203"/>
      <c r="W35" s="203"/>
      <c r="X35" s="185"/>
      <c r="Y35" s="9"/>
      <c r="Z35" s="9"/>
      <c r="AA35" s="9"/>
      <c r="AB35" s="9"/>
      <c r="AC35" s="9"/>
    </row>
    <row r="36" spans="1:30" s="59" customFormat="1" ht="12.75" x14ac:dyDescent="0.2">
      <c r="A36" s="184">
        <f t="shared" si="2"/>
        <v>31</v>
      </c>
      <c r="B36" s="185"/>
      <c r="C36" s="185"/>
      <c r="D36" s="201"/>
      <c r="E36" s="202"/>
      <c r="F36" s="185"/>
      <c r="G36" s="187" t="str">
        <f t="shared" si="1"/>
        <v/>
      </c>
      <c r="H36" s="186"/>
      <c r="I36" s="187" t="str">
        <f t="shared" si="0"/>
        <v/>
      </c>
      <c r="J36" s="204"/>
      <c r="K36" s="204"/>
      <c r="L36" s="204"/>
      <c r="M36" s="204"/>
      <c r="N36" s="204"/>
      <c r="O36" s="204"/>
      <c r="P36" s="204"/>
      <c r="Q36" s="204"/>
      <c r="R36" s="204"/>
      <c r="S36" s="204"/>
      <c r="T36" s="204"/>
      <c r="U36" s="204"/>
      <c r="V36" s="203"/>
      <c r="W36" s="203"/>
      <c r="X36" s="185"/>
      <c r="Y36" s="10"/>
      <c r="Z36" s="10"/>
      <c r="AA36" s="10"/>
      <c r="AB36" s="10"/>
      <c r="AC36" s="10"/>
    </row>
    <row r="37" spans="1:30" s="59" customFormat="1" ht="12.75" x14ac:dyDescent="0.2">
      <c r="A37" s="184">
        <f t="shared" si="2"/>
        <v>32</v>
      </c>
      <c r="B37" s="185"/>
      <c r="C37" s="185"/>
      <c r="D37" s="201"/>
      <c r="E37" s="202"/>
      <c r="F37" s="185"/>
      <c r="G37" s="187" t="str">
        <f t="shared" si="1"/>
        <v/>
      </c>
      <c r="H37" s="186"/>
      <c r="I37" s="187" t="str">
        <f t="shared" si="0"/>
        <v/>
      </c>
      <c r="J37" s="204"/>
      <c r="K37" s="204"/>
      <c r="L37" s="204"/>
      <c r="M37" s="204"/>
      <c r="N37" s="204"/>
      <c r="O37" s="204"/>
      <c r="P37" s="204"/>
      <c r="Q37" s="204"/>
      <c r="R37" s="204"/>
      <c r="S37" s="204"/>
      <c r="T37" s="204"/>
      <c r="U37" s="204"/>
      <c r="V37" s="203"/>
      <c r="W37" s="203"/>
      <c r="X37" s="185"/>
      <c r="Y37"/>
      <c r="Z37"/>
      <c r="AA37"/>
      <c r="AB37"/>
      <c r="AC37" s="11"/>
    </row>
    <row r="38" spans="1:30" s="59" customFormat="1" ht="12.75" x14ac:dyDescent="0.2">
      <c r="A38" s="184">
        <f t="shared" si="2"/>
        <v>33</v>
      </c>
      <c r="B38" s="185"/>
      <c r="C38" s="185"/>
      <c r="D38" s="201"/>
      <c r="E38" s="202"/>
      <c r="F38" s="185"/>
      <c r="G38" s="187" t="str">
        <f t="shared" si="1"/>
        <v/>
      </c>
      <c r="H38" s="186"/>
      <c r="I38" s="187" t="str">
        <f t="shared" si="0"/>
        <v/>
      </c>
      <c r="J38" s="204"/>
      <c r="K38" s="204"/>
      <c r="L38" s="204"/>
      <c r="M38" s="204"/>
      <c r="N38" s="204"/>
      <c r="O38" s="204"/>
      <c r="P38" s="204"/>
      <c r="Q38" s="204"/>
      <c r="R38" s="204"/>
      <c r="S38" s="204"/>
      <c r="T38" s="204"/>
      <c r="U38" s="204"/>
      <c r="V38" s="203"/>
      <c r="W38" s="203"/>
      <c r="X38" s="185"/>
      <c r="Y38" s="6"/>
      <c r="Z38" s="12"/>
      <c r="AA38" s="13"/>
      <c r="AB38"/>
      <c r="AC38"/>
    </row>
    <row r="39" spans="1:30" s="59" customFormat="1" ht="12.75" x14ac:dyDescent="0.2">
      <c r="A39" s="184">
        <f t="shared" si="2"/>
        <v>34</v>
      </c>
      <c r="B39" s="185"/>
      <c r="C39" s="185"/>
      <c r="D39" s="201"/>
      <c r="E39" s="202"/>
      <c r="F39" s="185"/>
      <c r="G39" s="187" t="str">
        <f t="shared" si="1"/>
        <v/>
      </c>
      <c r="H39" s="186"/>
      <c r="I39" s="187" t="str">
        <f t="shared" si="0"/>
        <v/>
      </c>
      <c r="J39" s="204"/>
      <c r="K39" s="204"/>
      <c r="L39" s="204"/>
      <c r="M39" s="204"/>
      <c r="N39" s="204"/>
      <c r="O39" s="204"/>
      <c r="P39" s="204"/>
      <c r="Q39" s="204"/>
      <c r="R39" s="204"/>
      <c r="S39" s="204"/>
      <c r="T39" s="204"/>
      <c r="U39" s="204"/>
      <c r="V39" s="203"/>
      <c r="W39" s="203"/>
      <c r="X39" s="185"/>
      <c r="Y39" s="6"/>
      <c r="Z39" s="12"/>
      <c r="AA39" s="7"/>
      <c r="AB39" s="7"/>
      <c r="AC39" s="12"/>
    </row>
    <row r="40" spans="1:30" s="59" customFormat="1" ht="12.75" x14ac:dyDescent="0.2">
      <c r="A40" s="184">
        <f t="shared" si="2"/>
        <v>35</v>
      </c>
      <c r="B40" s="185"/>
      <c r="C40" s="185"/>
      <c r="D40" s="201"/>
      <c r="E40" s="202"/>
      <c r="F40" s="185"/>
      <c r="G40" s="187" t="str">
        <f t="shared" si="1"/>
        <v/>
      </c>
      <c r="H40" s="186"/>
      <c r="I40" s="187" t="str">
        <f t="shared" si="0"/>
        <v/>
      </c>
      <c r="J40" s="204"/>
      <c r="K40" s="204"/>
      <c r="L40" s="204"/>
      <c r="M40" s="204"/>
      <c r="N40" s="204"/>
      <c r="O40" s="204"/>
      <c r="P40" s="204"/>
      <c r="Q40" s="204"/>
      <c r="R40" s="204"/>
      <c r="S40" s="204"/>
      <c r="T40" s="204"/>
      <c r="U40" s="204"/>
      <c r="V40" s="203"/>
      <c r="W40" s="203"/>
      <c r="X40" s="185"/>
      <c r="Y40" s="6"/>
      <c r="Z40" s="12"/>
      <c r="AA40" s="7"/>
      <c r="AB40" s="7"/>
      <c r="AC40" s="12"/>
    </row>
    <row r="41" spans="1:30" s="59" customFormat="1" ht="12.75" x14ac:dyDescent="0.2">
      <c r="A41" s="184">
        <f t="shared" si="2"/>
        <v>36</v>
      </c>
      <c r="B41" s="185"/>
      <c r="C41" s="185"/>
      <c r="D41" s="201"/>
      <c r="E41" s="202"/>
      <c r="F41" s="185"/>
      <c r="G41" s="187" t="str">
        <f t="shared" si="1"/>
        <v/>
      </c>
      <c r="H41" s="186"/>
      <c r="I41" s="187" t="str">
        <f t="shared" si="0"/>
        <v/>
      </c>
      <c r="J41" s="204"/>
      <c r="K41" s="204"/>
      <c r="L41" s="204"/>
      <c r="M41" s="204"/>
      <c r="N41" s="204"/>
      <c r="O41" s="204"/>
      <c r="P41" s="204"/>
      <c r="Q41" s="204"/>
      <c r="R41" s="204"/>
      <c r="S41" s="204"/>
      <c r="T41" s="204"/>
      <c r="U41" s="204"/>
      <c r="V41" s="203"/>
      <c r="W41" s="203"/>
      <c r="X41" s="185"/>
      <c r="Y41" s="6"/>
      <c r="Z41" s="12"/>
      <c r="AA41" s="7"/>
      <c r="AB41" s="7"/>
      <c r="AC41" s="12"/>
    </row>
    <row r="42" spans="1:30" s="59" customFormat="1" ht="12.75" x14ac:dyDescent="0.2">
      <c r="A42" s="184">
        <f t="shared" si="2"/>
        <v>37</v>
      </c>
      <c r="B42" s="185"/>
      <c r="C42" s="185"/>
      <c r="D42" s="201"/>
      <c r="E42" s="202"/>
      <c r="F42" s="185"/>
      <c r="G42" s="187" t="str">
        <f t="shared" si="1"/>
        <v/>
      </c>
      <c r="H42" s="186"/>
      <c r="I42" s="187" t="str">
        <f t="shared" si="0"/>
        <v/>
      </c>
      <c r="J42" s="204"/>
      <c r="K42" s="204"/>
      <c r="L42" s="204"/>
      <c r="M42" s="204"/>
      <c r="N42" s="204"/>
      <c r="O42" s="204"/>
      <c r="P42" s="204"/>
      <c r="Q42" s="204"/>
      <c r="R42" s="204"/>
      <c r="S42" s="204"/>
      <c r="T42" s="204"/>
      <c r="U42" s="204"/>
      <c r="V42" s="203"/>
      <c r="W42" s="203"/>
      <c r="X42" s="185"/>
      <c r="Y42" s="6"/>
      <c r="Z42" s="12"/>
      <c r="AA42" s="7"/>
      <c r="AB42" s="7"/>
      <c r="AC42" s="12"/>
    </row>
    <row r="43" spans="1:30" s="59" customFormat="1" ht="12.75" x14ac:dyDescent="0.2">
      <c r="A43" s="184">
        <f t="shared" si="2"/>
        <v>38</v>
      </c>
      <c r="B43" s="185"/>
      <c r="C43" s="185"/>
      <c r="D43" s="201"/>
      <c r="E43" s="202"/>
      <c r="F43" s="185"/>
      <c r="G43" s="187" t="str">
        <f t="shared" si="1"/>
        <v/>
      </c>
      <c r="H43" s="186"/>
      <c r="I43" s="187" t="str">
        <f t="shared" si="0"/>
        <v/>
      </c>
      <c r="J43" s="204"/>
      <c r="K43" s="204"/>
      <c r="L43" s="204"/>
      <c r="M43" s="204"/>
      <c r="N43" s="204"/>
      <c r="O43" s="204"/>
      <c r="P43" s="204"/>
      <c r="Q43" s="204"/>
      <c r="R43" s="204"/>
      <c r="S43" s="204"/>
      <c r="T43" s="204"/>
      <c r="U43" s="204"/>
      <c r="V43" s="203"/>
      <c r="W43" s="203"/>
      <c r="X43" s="185"/>
      <c r="Y43" s="6"/>
      <c r="Z43" s="12"/>
      <c r="AA43" s="7"/>
      <c r="AB43" s="7"/>
      <c r="AC43" s="12"/>
    </row>
    <row r="44" spans="1:30" s="59" customFormat="1" ht="12.75" x14ac:dyDescent="0.2">
      <c r="A44" s="184">
        <f t="shared" si="2"/>
        <v>39</v>
      </c>
      <c r="B44" s="185"/>
      <c r="C44" s="185"/>
      <c r="D44" s="201"/>
      <c r="E44" s="202"/>
      <c r="F44" s="185"/>
      <c r="G44" s="187" t="str">
        <f t="shared" si="1"/>
        <v/>
      </c>
      <c r="H44" s="186"/>
      <c r="I44" s="187" t="str">
        <f t="shared" si="0"/>
        <v/>
      </c>
      <c r="J44" s="204"/>
      <c r="K44" s="204"/>
      <c r="L44" s="204"/>
      <c r="M44" s="204"/>
      <c r="N44" s="204"/>
      <c r="O44" s="204"/>
      <c r="P44" s="204"/>
      <c r="Q44" s="204"/>
      <c r="R44" s="204"/>
      <c r="S44" s="204"/>
      <c r="T44" s="204"/>
      <c r="U44" s="204"/>
      <c r="V44" s="203"/>
      <c r="W44" s="203"/>
      <c r="X44" s="185"/>
      <c r="Y44" s="6"/>
      <c r="Z44" s="12"/>
      <c r="AA44" s="7"/>
      <c r="AB44" s="7"/>
      <c r="AC44" s="12"/>
      <c r="AD44" s="125"/>
    </row>
    <row r="45" spans="1:30" s="59" customFormat="1" ht="12.75" x14ac:dyDescent="0.2">
      <c r="A45" s="184">
        <f t="shared" si="2"/>
        <v>40</v>
      </c>
      <c r="B45" s="185"/>
      <c r="C45" s="185"/>
      <c r="D45" s="201"/>
      <c r="E45" s="202"/>
      <c r="F45" s="185"/>
      <c r="G45" s="187" t="str">
        <f t="shared" si="1"/>
        <v/>
      </c>
      <c r="H45" s="186"/>
      <c r="I45" s="187" t="str">
        <f t="shared" si="0"/>
        <v/>
      </c>
      <c r="J45" s="204"/>
      <c r="K45" s="204"/>
      <c r="L45" s="204"/>
      <c r="M45" s="204"/>
      <c r="N45" s="204"/>
      <c r="O45" s="204"/>
      <c r="P45" s="204"/>
      <c r="Q45" s="204"/>
      <c r="R45" s="204"/>
      <c r="S45" s="204"/>
      <c r="T45" s="204"/>
      <c r="U45" s="204"/>
      <c r="V45" s="203"/>
      <c r="W45" s="203"/>
      <c r="X45" s="185"/>
      <c r="Y45"/>
      <c r="Z45"/>
      <c r="AA45" s="7"/>
      <c r="AB45" s="7"/>
      <c r="AC45" s="12"/>
      <c r="AD45" s="125"/>
    </row>
    <row r="46" spans="1:30" s="59" customFormat="1" ht="12.75" x14ac:dyDescent="0.2">
      <c r="A46" s="184">
        <f t="shared" si="2"/>
        <v>41</v>
      </c>
      <c r="B46" s="185"/>
      <c r="C46" s="185"/>
      <c r="D46" s="201"/>
      <c r="E46" s="202"/>
      <c r="F46" s="185"/>
      <c r="G46" s="187" t="str">
        <f t="shared" si="1"/>
        <v/>
      </c>
      <c r="H46" s="186"/>
      <c r="I46" s="187" t="str">
        <f t="shared" si="0"/>
        <v/>
      </c>
      <c r="J46" s="204"/>
      <c r="K46" s="204"/>
      <c r="L46" s="204"/>
      <c r="M46" s="204"/>
      <c r="N46" s="204"/>
      <c r="O46" s="204"/>
      <c r="P46" s="204"/>
      <c r="Q46" s="204"/>
      <c r="R46" s="204"/>
      <c r="S46" s="204"/>
      <c r="T46" s="204"/>
      <c r="U46" s="204"/>
      <c r="V46" s="203"/>
      <c r="W46" s="203"/>
      <c r="X46" s="185"/>
      <c r="AD46" s="124"/>
    </row>
    <row r="47" spans="1:30" s="59" customFormat="1" ht="12.75" x14ac:dyDescent="0.2">
      <c r="A47" s="184">
        <f t="shared" si="2"/>
        <v>42</v>
      </c>
      <c r="B47" s="185"/>
      <c r="C47" s="185"/>
      <c r="D47" s="201"/>
      <c r="E47" s="202"/>
      <c r="F47" s="185"/>
      <c r="G47" s="187" t="str">
        <f t="shared" si="1"/>
        <v/>
      </c>
      <c r="H47" s="186"/>
      <c r="I47" s="187" t="str">
        <f t="shared" si="0"/>
        <v/>
      </c>
      <c r="J47" s="204"/>
      <c r="K47" s="204"/>
      <c r="L47" s="204"/>
      <c r="M47" s="204"/>
      <c r="N47" s="204"/>
      <c r="O47" s="204"/>
      <c r="P47" s="204"/>
      <c r="Q47" s="204"/>
      <c r="R47" s="204"/>
      <c r="S47" s="204"/>
      <c r="T47" s="204"/>
      <c r="U47" s="204"/>
      <c r="V47" s="203"/>
      <c r="W47" s="203"/>
      <c r="X47" s="185"/>
      <c r="AD47" s="124"/>
    </row>
    <row r="48" spans="1:30" s="59" customFormat="1" ht="12.75" x14ac:dyDescent="0.2">
      <c r="A48" s="184">
        <f t="shared" si="2"/>
        <v>43</v>
      </c>
      <c r="B48" s="185"/>
      <c r="C48" s="185"/>
      <c r="D48" s="201"/>
      <c r="E48" s="202"/>
      <c r="F48" s="185"/>
      <c r="G48" s="187" t="str">
        <f t="shared" si="1"/>
        <v/>
      </c>
      <c r="H48" s="186"/>
      <c r="I48" s="187" t="str">
        <f t="shared" si="0"/>
        <v/>
      </c>
      <c r="J48" s="204"/>
      <c r="K48" s="204"/>
      <c r="L48" s="204"/>
      <c r="M48" s="204"/>
      <c r="N48" s="204"/>
      <c r="O48" s="204"/>
      <c r="P48" s="204"/>
      <c r="Q48" s="204"/>
      <c r="R48" s="204"/>
      <c r="S48" s="204"/>
      <c r="T48" s="204"/>
      <c r="U48" s="204"/>
      <c r="V48" s="203"/>
      <c r="W48" s="203"/>
      <c r="X48" s="185"/>
      <c r="AD48" s="124"/>
    </row>
    <row r="49" spans="1:30" s="59" customFormat="1" ht="12.75" x14ac:dyDescent="0.2">
      <c r="A49" s="184">
        <f t="shared" si="2"/>
        <v>44</v>
      </c>
      <c r="B49" s="185"/>
      <c r="C49" s="185"/>
      <c r="D49" s="201"/>
      <c r="E49" s="202"/>
      <c r="F49" s="185"/>
      <c r="G49" s="187" t="str">
        <f t="shared" si="1"/>
        <v/>
      </c>
      <c r="H49" s="186"/>
      <c r="I49" s="187" t="str">
        <f t="shared" si="0"/>
        <v/>
      </c>
      <c r="J49" s="204"/>
      <c r="K49" s="204"/>
      <c r="L49" s="204"/>
      <c r="M49" s="204"/>
      <c r="N49" s="204"/>
      <c r="O49" s="204"/>
      <c r="P49" s="204"/>
      <c r="Q49" s="204"/>
      <c r="R49" s="204"/>
      <c r="S49" s="204"/>
      <c r="T49" s="204"/>
      <c r="U49" s="204"/>
      <c r="V49" s="203"/>
      <c r="W49" s="203"/>
      <c r="X49" s="185"/>
      <c r="AD49" s="124"/>
    </row>
    <row r="50" spans="1:30" s="59" customFormat="1" ht="12.75" x14ac:dyDescent="0.2">
      <c r="A50" s="184">
        <f t="shared" si="2"/>
        <v>45</v>
      </c>
      <c r="B50" s="185"/>
      <c r="C50" s="185"/>
      <c r="D50" s="201"/>
      <c r="E50" s="202"/>
      <c r="F50" s="185"/>
      <c r="G50" s="187" t="str">
        <f t="shared" si="1"/>
        <v/>
      </c>
      <c r="H50" s="186"/>
      <c r="I50" s="187" t="str">
        <f t="shared" si="0"/>
        <v/>
      </c>
      <c r="J50" s="204"/>
      <c r="K50" s="204"/>
      <c r="L50" s="204"/>
      <c r="M50" s="204"/>
      <c r="N50" s="204"/>
      <c r="O50" s="204"/>
      <c r="P50" s="204"/>
      <c r="Q50" s="204"/>
      <c r="R50" s="204"/>
      <c r="S50" s="204"/>
      <c r="T50" s="204"/>
      <c r="U50" s="204"/>
      <c r="V50" s="203"/>
      <c r="W50" s="203"/>
      <c r="X50" s="185"/>
      <c r="AD50" s="124"/>
    </row>
    <row r="51" spans="1:30" s="59" customFormat="1" ht="12.75" x14ac:dyDescent="0.2">
      <c r="A51" s="184">
        <f t="shared" si="2"/>
        <v>46</v>
      </c>
      <c r="B51" s="185"/>
      <c r="C51" s="185"/>
      <c r="D51" s="201"/>
      <c r="E51" s="202"/>
      <c r="F51" s="185"/>
      <c r="G51" s="187" t="str">
        <f t="shared" si="1"/>
        <v/>
      </c>
      <c r="H51" s="186"/>
      <c r="I51" s="187" t="str">
        <f t="shared" si="0"/>
        <v/>
      </c>
      <c r="J51" s="204"/>
      <c r="K51" s="204"/>
      <c r="L51" s="204"/>
      <c r="M51" s="204"/>
      <c r="N51" s="204"/>
      <c r="O51" s="204"/>
      <c r="P51" s="204"/>
      <c r="Q51" s="204"/>
      <c r="R51" s="204"/>
      <c r="S51" s="204"/>
      <c r="T51" s="204"/>
      <c r="U51" s="204"/>
      <c r="V51" s="203"/>
      <c r="W51" s="203"/>
      <c r="X51" s="185"/>
      <c r="AD51" s="124"/>
    </row>
    <row r="52" spans="1:30" s="59" customFormat="1" ht="12.75" x14ac:dyDescent="0.2">
      <c r="A52" s="184">
        <f t="shared" si="2"/>
        <v>47</v>
      </c>
      <c r="B52" s="185"/>
      <c r="C52" s="185"/>
      <c r="D52" s="201"/>
      <c r="E52" s="202"/>
      <c r="F52" s="185"/>
      <c r="G52" s="187" t="str">
        <f t="shared" si="1"/>
        <v/>
      </c>
      <c r="H52" s="186"/>
      <c r="I52" s="187" t="str">
        <f t="shared" si="0"/>
        <v/>
      </c>
      <c r="J52" s="204"/>
      <c r="K52" s="204"/>
      <c r="L52" s="204"/>
      <c r="M52" s="204"/>
      <c r="N52" s="204"/>
      <c r="O52" s="204"/>
      <c r="P52" s="204"/>
      <c r="Q52" s="204"/>
      <c r="R52" s="204"/>
      <c r="S52" s="204"/>
      <c r="T52" s="204"/>
      <c r="U52" s="204"/>
      <c r="V52" s="203"/>
      <c r="W52" s="203"/>
      <c r="X52" s="185"/>
      <c r="AD52" s="124"/>
    </row>
    <row r="53" spans="1:30" s="59" customFormat="1" ht="12.75" x14ac:dyDescent="0.2">
      <c r="A53" s="184">
        <f t="shared" si="2"/>
        <v>48</v>
      </c>
      <c r="B53" s="185"/>
      <c r="C53" s="185"/>
      <c r="D53" s="201"/>
      <c r="E53" s="202"/>
      <c r="F53" s="185"/>
      <c r="G53" s="187" t="str">
        <f t="shared" si="1"/>
        <v/>
      </c>
      <c r="H53" s="186"/>
      <c r="I53" s="187" t="str">
        <f t="shared" si="0"/>
        <v/>
      </c>
      <c r="J53" s="204"/>
      <c r="K53" s="204"/>
      <c r="L53" s="204"/>
      <c r="M53" s="204"/>
      <c r="N53" s="204"/>
      <c r="O53" s="204"/>
      <c r="P53" s="204"/>
      <c r="Q53" s="204"/>
      <c r="R53" s="204"/>
      <c r="S53" s="204"/>
      <c r="T53" s="204"/>
      <c r="U53" s="204"/>
      <c r="V53" s="203"/>
      <c r="W53" s="203"/>
      <c r="X53" s="185"/>
      <c r="AD53" s="124"/>
    </row>
    <row r="54" spans="1:30" s="59" customFormat="1" ht="12.75" x14ac:dyDescent="0.2">
      <c r="A54" s="184">
        <f t="shared" si="2"/>
        <v>49</v>
      </c>
      <c r="B54" s="185"/>
      <c r="C54" s="185"/>
      <c r="D54" s="201"/>
      <c r="E54" s="202"/>
      <c r="F54" s="185"/>
      <c r="G54" s="187" t="str">
        <f t="shared" si="1"/>
        <v/>
      </c>
      <c r="H54" s="186"/>
      <c r="I54" s="187" t="str">
        <f t="shared" si="0"/>
        <v/>
      </c>
      <c r="J54" s="204"/>
      <c r="K54" s="204"/>
      <c r="L54" s="204"/>
      <c r="M54" s="204"/>
      <c r="N54" s="204"/>
      <c r="O54" s="204"/>
      <c r="P54" s="204"/>
      <c r="Q54" s="204"/>
      <c r="R54" s="204"/>
      <c r="S54" s="204"/>
      <c r="T54" s="204"/>
      <c r="U54" s="204"/>
      <c r="V54" s="203"/>
      <c r="W54" s="203"/>
      <c r="X54" s="185"/>
      <c r="AD54" s="124"/>
    </row>
    <row r="55" spans="1:30" s="59" customFormat="1" ht="12.75" x14ac:dyDescent="0.2">
      <c r="A55" s="184">
        <f t="shared" si="2"/>
        <v>50</v>
      </c>
      <c r="B55" s="185"/>
      <c r="C55" s="185"/>
      <c r="D55" s="201"/>
      <c r="E55" s="202"/>
      <c r="F55" s="185"/>
      <c r="G55" s="187" t="str">
        <f t="shared" si="1"/>
        <v/>
      </c>
      <c r="H55" s="186"/>
      <c r="I55" s="187" t="str">
        <f t="shared" si="0"/>
        <v/>
      </c>
      <c r="J55" s="204"/>
      <c r="K55" s="204"/>
      <c r="L55" s="204"/>
      <c r="M55" s="204"/>
      <c r="N55" s="204"/>
      <c r="O55" s="204"/>
      <c r="P55" s="204"/>
      <c r="Q55" s="204"/>
      <c r="R55" s="204"/>
      <c r="S55" s="204"/>
      <c r="T55" s="204"/>
      <c r="U55" s="204"/>
      <c r="V55" s="203"/>
      <c r="W55" s="203"/>
      <c r="X55" s="185"/>
      <c r="AD55" s="124"/>
    </row>
    <row r="56" spans="1:30" s="59" customFormat="1" ht="12.75" x14ac:dyDescent="0.2">
      <c r="A56" s="184">
        <f t="shared" si="2"/>
        <v>51</v>
      </c>
      <c r="B56" s="185"/>
      <c r="C56" s="185"/>
      <c r="D56" s="201"/>
      <c r="E56" s="202"/>
      <c r="F56" s="185"/>
      <c r="G56" s="187" t="str">
        <f t="shared" si="1"/>
        <v/>
      </c>
      <c r="H56" s="186"/>
      <c r="I56" s="187" t="str">
        <f t="shared" si="0"/>
        <v/>
      </c>
      <c r="J56" s="204"/>
      <c r="K56" s="204"/>
      <c r="L56" s="204"/>
      <c r="M56" s="204"/>
      <c r="N56" s="204"/>
      <c r="O56" s="204"/>
      <c r="P56" s="204"/>
      <c r="Q56" s="204"/>
      <c r="R56" s="204"/>
      <c r="S56" s="204"/>
      <c r="T56" s="204"/>
      <c r="U56" s="204"/>
      <c r="V56" s="203"/>
      <c r="W56" s="203"/>
      <c r="X56" s="185"/>
      <c r="AD56" s="124"/>
    </row>
    <row r="57" spans="1:30" s="59" customFormat="1" ht="12.75" x14ac:dyDescent="0.2">
      <c r="A57" s="184">
        <f t="shared" si="2"/>
        <v>52</v>
      </c>
      <c r="B57" s="185"/>
      <c r="C57" s="185"/>
      <c r="D57" s="201"/>
      <c r="E57" s="202"/>
      <c r="F57" s="185"/>
      <c r="G57" s="187" t="str">
        <f t="shared" si="1"/>
        <v/>
      </c>
      <c r="H57" s="186"/>
      <c r="I57" s="187" t="str">
        <f t="shared" si="0"/>
        <v/>
      </c>
      <c r="J57" s="204"/>
      <c r="K57" s="204"/>
      <c r="L57" s="204"/>
      <c r="M57" s="204"/>
      <c r="N57" s="204"/>
      <c r="O57" s="204"/>
      <c r="P57" s="204"/>
      <c r="Q57" s="204"/>
      <c r="R57" s="204"/>
      <c r="S57" s="204"/>
      <c r="T57" s="204"/>
      <c r="U57" s="204"/>
      <c r="V57" s="203"/>
      <c r="W57" s="203"/>
      <c r="X57" s="185"/>
      <c r="AD57" s="124"/>
    </row>
    <row r="58" spans="1:30" s="59" customFormat="1" ht="12.75" x14ac:dyDescent="0.2">
      <c r="A58" s="184">
        <f t="shared" si="2"/>
        <v>53</v>
      </c>
      <c r="B58" s="185"/>
      <c r="C58" s="185"/>
      <c r="D58" s="201"/>
      <c r="E58" s="202"/>
      <c r="F58" s="185"/>
      <c r="G58" s="187" t="str">
        <f t="shared" si="1"/>
        <v/>
      </c>
      <c r="H58" s="186"/>
      <c r="I58" s="187" t="str">
        <f t="shared" si="0"/>
        <v/>
      </c>
      <c r="J58" s="204"/>
      <c r="K58" s="204"/>
      <c r="L58" s="204"/>
      <c r="M58" s="204"/>
      <c r="N58" s="204"/>
      <c r="O58" s="204"/>
      <c r="P58" s="204"/>
      <c r="Q58" s="204"/>
      <c r="R58" s="204"/>
      <c r="S58" s="204"/>
      <c r="T58" s="204"/>
      <c r="U58" s="204"/>
      <c r="V58" s="203"/>
      <c r="W58" s="203"/>
      <c r="X58" s="185"/>
      <c r="AD58" s="124"/>
    </row>
    <row r="59" spans="1:30" s="59" customFormat="1" ht="12.75" x14ac:dyDescent="0.2">
      <c r="A59" s="184">
        <f t="shared" si="2"/>
        <v>54</v>
      </c>
      <c r="B59" s="185"/>
      <c r="C59" s="185"/>
      <c r="D59" s="201"/>
      <c r="E59" s="202"/>
      <c r="F59" s="185"/>
      <c r="G59" s="187" t="str">
        <f t="shared" si="1"/>
        <v/>
      </c>
      <c r="H59" s="186"/>
      <c r="I59" s="187" t="str">
        <f t="shared" si="0"/>
        <v/>
      </c>
      <c r="J59" s="204"/>
      <c r="K59" s="204"/>
      <c r="L59" s="204"/>
      <c r="M59" s="204"/>
      <c r="N59" s="204"/>
      <c r="O59" s="204"/>
      <c r="P59" s="204"/>
      <c r="Q59" s="204"/>
      <c r="R59" s="204"/>
      <c r="S59" s="204"/>
      <c r="T59" s="204"/>
      <c r="U59" s="204"/>
      <c r="V59" s="203"/>
      <c r="W59" s="203"/>
      <c r="X59" s="185"/>
      <c r="AD59" s="124"/>
    </row>
    <row r="60" spans="1:30" s="59" customFormat="1" ht="12.75" x14ac:dyDescent="0.2">
      <c r="A60" s="184">
        <f t="shared" si="2"/>
        <v>55</v>
      </c>
      <c r="B60" s="185"/>
      <c r="C60" s="185"/>
      <c r="D60" s="201"/>
      <c r="E60" s="202"/>
      <c r="F60" s="185"/>
      <c r="G60" s="187" t="str">
        <f t="shared" si="1"/>
        <v/>
      </c>
      <c r="H60" s="186"/>
      <c r="I60" s="187" t="str">
        <f t="shared" si="0"/>
        <v/>
      </c>
      <c r="J60" s="204"/>
      <c r="K60" s="204"/>
      <c r="L60" s="204"/>
      <c r="M60" s="204"/>
      <c r="N60" s="204"/>
      <c r="O60" s="204"/>
      <c r="P60" s="204"/>
      <c r="Q60" s="204"/>
      <c r="R60" s="204"/>
      <c r="S60" s="204"/>
      <c r="T60" s="204"/>
      <c r="U60" s="204"/>
      <c r="V60" s="203"/>
      <c r="W60" s="203"/>
      <c r="X60" s="185"/>
      <c r="AD60" s="124"/>
    </row>
    <row r="61" spans="1:30" s="59" customFormat="1" ht="12.75" x14ac:dyDescent="0.2">
      <c r="A61" s="184">
        <f t="shared" si="2"/>
        <v>56</v>
      </c>
      <c r="B61" s="185"/>
      <c r="C61" s="185"/>
      <c r="D61" s="201"/>
      <c r="E61" s="202"/>
      <c r="F61" s="185"/>
      <c r="G61" s="187" t="str">
        <f t="shared" si="1"/>
        <v/>
      </c>
      <c r="H61" s="186"/>
      <c r="I61" s="187" t="str">
        <f t="shared" si="0"/>
        <v/>
      </c>
      <c r="J61" s="204"/>
      <c r="K61" s="204"/>
      <c r="L61" s="204"/>
      <c r="M61" s="204"/>
      <c r="N61" s="204"/>
      <c r="O61" s="204"/>
      <c r="P61" s="204"/>
      <c r="Q61" s="204"/>
      <c r="R61" s="204"/>
      <c r="S61" s="204"/>
      <c r="T61" s="204"/>
      <c r="U61" s="204"/>
      <c r="V61" s="203"/>
      <c r="W61" s="203"/>
      <c r="X61" s="185"/>
      <c r="AD61" s="124"/>
    </row>
    <row r="62" spans="1:30" s="59" customFormat="1" ht="12.75" x14ac:dyDescent="0.2">
      <c r="A62" s="184">
        <f t="shared" si="2"/>
        <v>57</v>
      </c>
      <c r="B62" s="185"/>
      <c r="C62" s="185"/>
      <c r="D62" s="201"/>
      <c r="E62" s="202"/>
      <c r="F62" s="185"/>
      <c r="G62" s="187" t="str">
        <f t="shared" si="1"/>
        <v/>
      </c>
      <c r="H62" s="186"/>
      <c r="I62" s="187" t="str">
        <f t="shared" si="0"/>
        <v/>
      </c>
      <c r="J62" s="204"/>
      <c r="K62" s="204"/>
      <c r="L62" s="204"/>
      <c r="M62" s="204"/>
      <c r="N62" s="204"/>
      <c r="O62" s="204"/>
      <c r="P62" s="204"/>
      <c r="Q62" s="204"/>
      <c r="R62" s="204"/>
      <c r="S62" s="204"/>
      <c r="T62" s="204"/>
      <c r="U62" s="204"/>
      <c r="V62" s="203"/>
      <c r="W62" s="203"/>
      <c r="X62" s="185"/>
      <c r="AD62" s="124"/>
    </row>
    <row r="63" spans="1:30" s="59" customFormat="1" ht="12.75" x14ac:dyDescent="0.2">
      <c r="A63" s="184">
        <f t="shared" si="2"/>
        <v>58</v>
      </c>
      <c r="B63" s="185"/>
      <c r="C63" s="185"/>
      <c r="D63" s="201"/>
      <c r="E63" s="202"/>
      <c r="F63" s="185"/>
      <c r="G63" s="187" t="str">
        <f t="shared" si="1"/>
        <v/>
      </c>
      <c r="H63" s="186"/>
      <c r="I63" s="187" t="str">
        <f t="shared" si="0"/>
        <v/>
      </c>
      <c r="J63" s="204"/>
      <c r="K63" s="204"/>
      <c r="L63" s="204"/>
      <c r="M63" s="204"/>
      <c r="N63" s="204"/>
      <c r="O63" s="204"/>
      <c r="P63" s="204"/>
      <c r="Q63" s="204"/>
      <c r="R63" s="204"/>
      <c r="S63" s="204"/>
      <c r="T63" s="204"/>
      <c r="U63" s="204"/>
      <c r="V63" s="203"/>
      <c r="W63" s="203"/>
      <c r="X63" s="185"/>
      <c r="AD63" s="124"/>
    </row>
    <row r="64" spans="1:30" s="59" customFormat="1" ht="12.75" x14ac:dyDescent="0.2">
      <c r="A64" s="184">
        <f t="shared" si="2"/>
        <v>59</v>
      </c>
      <c r="B64" s="185"/>
      <c r="C64" s="185"/>
      <c r="D64" s="201"/>
      <c r="E64" s="202"/>
      <c r="F64" s="185"/>
      <c r="G64" s="187" t="str">
        <f t="shared" si="1"/>
        <v/>
      </c>
      <c r="H64" s="186"/>
      <c r="I64" s="187" t="str">
        <f t="shared" si="0"/>
        <v/>
      </c>
      <c r="J64" s="204"/>
      <c r="K64" s="204"/>
      <c r="L64" s="204"/>
      <c r="M64" s="204"/>
      <c r="N64" s="204"/>
      <c r="O64" s="204"/>
      <c r="P64" s="204"/>
      <c r="Q64" s="204"/>
      <c r="R64" s="204"/>
      <c r="S64" s="204"/>
      <c r="T64" s="204"/>
      <c r="U64" s="204"/>
      <c r="V64" s="203"/>
      <c r="W64" s="203"/>
      <c r="X64" s="185"/>
      <c r="AD64" s="124"/>
    </row>
    <row r="65" spans="1:30" s="59" customFormat="1" ht="12.75" x14ac:dyDescent="0.2">
      <c r="A65" s="184">
        <f t="shared" si="2"/>
        <v>60</v>
      </c>
      <c r="B65" s="185"/>
      <c r="C65" s="185"/>
      <c r="D65" s="201"/>
      <c r="E65" s="202"/>
      <c r="F65" s="185"/>
      <c r="G65" s="187" t="str">
        <f t="shared" si="1"/>
        <v/>
      </c>
      <c r="H65" s="186"/>
      <c r="I65" s="187" t="str">
        <f t="shared" si="0"/>
        <v/>
      </c>
      <c r="J65" s="204"/>
      <c r="K65" s="204"/>
      <c r="L65" s="204"/>
      <c r="M65" s="204"/>
      <c r="N65" s="204"/>
      <c r="O65" s="204"/>
      <c r="P65" s="204"/>
      <c r="Q65" s="204"/>
      <c r="R65" s="204"/>
      <c r="S65" s="204"/>
      <c r="T65" s="204"/>
      <c r="U65" s="204"/>
      <c r="V65" s="203"/>
      <c r="W65" s="203"/>
      <c r="X65" s="185"/>
      <c r="AD65" s="124"/>
    </row>
    <row r="66" spans="1:30" s="59" customFormat="1" ht="12.75" x14ac:dyDescent="0.2">
      <c r="A66" s="184">
        <f t="shared" si="2"/>
        <v>61</v>
      </c>
      <c r="B66" s="185"/>
      <c r="C66" s="185"/>
      <c r="D66" s="201"/>
      <c r="E66" s="202"/>
      <c r="F66" s="185"/>
      <c r="G66" s="187" t="str">
        <f t="shared" si="1"/>
        <v/>
      </c>
      <c r="H66" s="186"/>
      <c r="I66" s="187" t="str">
        <f t="shared" si="0"/>
        <v/>
      </c>
      <c r="J66" s="204"/>
      <c r="K66" s="204"/>
      <c r="L66" s="204"/>
      <c r="M66" s="204"/>
      <c r="N66" s="204"/>
      <c r="O66" s="204"/>
      <c r="P66" s="204"/>
      <c r="Q66" s="204"/>
      <c r="R66" s="204"/>
      <c r="S66" s="204"/>
      <c r="T66" s="204"/>
      <c r="U66" s="204"/>
      <c r="V66" s="203"/>
      <c r="W66" s="203"/>
      <c r="X66" s="185"/>
      <c r="AD66" s="124"/>
    </row>
    <row r="67" spans="1:30" s="59" customFormat="1" ht="12.75" x14ac:dyDescent="0.2">
      <c r="A67" s="184">
        <f t="shared" si="2"/>
        <v>62</v>
      </c>
      <c r="B67" s="185"/>
      <c r="C67" s="185"/>
      <c r="D67" s="201"/>
      <c r="E67" s="202"/>
      <c r="F67" s="185"/>
      <c r="G67" s="187" t="str">
        <f t="shared" si="1"/>
        <v/>
      </c>
      <c r="H67" s="186"/>
      <c r="I67" s="187" t="str">
        <f t="shared" si="0"/>
        <v/>
      </c>
      <c r="J67" s="204"/>
      <c r="K67" s="204"/>
      <c r="L67" s="204"/>
      <c r="M67" s="204"/>
      <c r="N67" s="204"/>
      <c r="O67" s="204"/>
      <c r="P67" s="204"/>
      <c r="Q67" s="204"/>
      <c r="R67" s="204"/>
      <c r="S67" s="204"/>
      <c r="T67" s="204"/>
      <c r="U67" s="204"/>
      <c r="V67" s="203"/>
      <c r="W67" s="203"/>
      <c r="X67" s="185"/>
      <c r="AD67" s="124"/>
    </row>
    <row r="68" spans="1:30" ht="12.75" x14ac:dyDescent="0.2">
      <c r="A68" s="184">
        <f t="shared" si="2"/>
        <v>63</v>
      </c>
      <c r="B68" s="185"/>
      <c r="C68" s="185"/>
      <c r="D68" s="201"/>
      <c r="E68" s="202"/>
      <c r="F68" s="185"/>
      <c r="G68" s="187" t="str">
        <f t="shared" si="1"/>
        <v/>
      </c>
      <c r="H68" s="186"/>
      <c r="I68" s="187" t="str">
        <f t="shared" si="0"/>
        <v/>
      </c>
      <c r="J68" s="204"/>
      <c r="K68" s="204"/>
      <c r="L68" s="204"/>
      <c r="M68" s="204"/>
      <c r="N68" s="204"/>
      <c r="O68" s="204"/>
      <c r="P68" s="204"/>
      <c r="Q68" s="204"/>
      <c r="R68" s="204"/>
      <c r="S68" s="204"/>
      <c r="T68" s="204"/>
      <c r="U68" s="204"/>
      <c r="V68" s="203"/>
      <c r="W68" s="203"/>
      <c r="X68" s="185"/>
    </row>
    <row r="69" spans="1:30" ht="12.75" x14ac:dyDescent="0.2">
      <c r="A69" s="184">
        <f t="shared" si="2"/>
        <v>64</v>
      </c>
      <c r="B69" s="185"/>
      <c r="C69" s="185"/>
      <c r="D69" s="201"/>
      <c r="E69" s="202"/>
      <c r="F69" s="185"/>
      <c r="G69" s="187" t="str">
        <f t="shared" si="1"/>
        <v/>
      </c>
      <c r="H69" s="186"/>
      <c r="I69" s="187" t="str">
        <f t="shared" si="0"/>
        <v/>
      </c>
      <c r="J69" s="204"/>
      <c r="K69" s="204"/>
      <c r="L69" s="204"/>
      <c r="M69" s="204"/>
      <c r="N69" s="204"/>
      <c r="O69" s="204"/>
      <c r="P69" s="204"/>
      <c r="Q69" s="204"/>
      <c r="R69" s="204"/>
      <c r="S69" s="204"/>
      <c r="T69" s="204"/>
      <c r="U69" s="204"/>
      <c r="V69" s="203"/>
      <c r="W69" s="203"/>
      <c r="X69" s="185"/>
    </row>
    <row r="70" spans="1:30" ht="12.75" x14ac:dyDescent="0.2">
      <c r="A70" s="184">
        <f t="shared" si="2"/>
        <v>65</v>
      </c>
      <c r="B70" s="185"/>
      <c r="C70" s="185"/>
      <c r="D70" s="201"/>
      <c r="E70" s="202"/>
      <c r="F70" s="185"/>
      <c r="G70" s="187" t="str">
        <f t="shared" si="1"/>
        <v/>
      </c>
      <c r="H70" s="186"/>
      <c r="I70" s="187" t="str">
        <f t="shared" ref="I70:I115" si="3">IF(H70="O",3,IF(G70="A",7,IF(G70="B",6,IF(G70="C",5,IF(G70="D",4,IF(G70="E",3,IF(G70="F",2,IF(G70="G",1,""))))))))</f>
        <v/>
      </c>
      <c r="J70" s="204"/>
      <c r="K70" s="204"/>
      <c r="L70" s="204"/>
      <c r="M70" s="204"/>
      <c r="N70" s="204"/>
      <c r="O70" s="204"/>
      <c r="P70" s="204"/>
      <c r="Q70" s="204"/>
      <c r="R70" s="204"/>
      <c r="S70" s="204"/>
      <c r="T70" s="204"/>
      <c r="U70" s="204"/>
      <c r="V70" s="203"/>
      <c r="W70" s="203"/>
      <c r="X70" s="185"/>
    </row>
    <row r="71" spans="1:30" ht="12.75" x14ac:dyDescent="0.2">
      <c r="A71" s="184">
        <f t="shared" si="2"/>
        <v>66</v>
      </c>
      <c r="B71" s="185"/>
      <c r="C71" s="185"/>
      <c r="D71" s="201"/>
      <c r="E71" s="202"/>
      <c r="F71" s="185"/>
      <c r="G71" s="187" t="str">
        <f t="shared" ref="G71:G134" si="4">IF(F71="FIBA","A",IF(F71="Lands-/nasjonal ikke FIBA","B",IF(F71="BLM","C",IF(F71="BLK","C",IF(F71="1M","C",IF(F71="2M","D",IF(F71="1K","D",IF(F71="Øvrig regionskamper","E",IF(F71="U-NM","C",IF(F71="Annen kamp","G",IF(F71="Cupkamp (f.eks. Skandia)","F","")))))))))))</f>
        <v/>
      </c>
      <c r="H71" s="186"/>
      <c r="I71" s="187" t="str">
        <f t="shared" si="3"/>
        <v/>
      </c>
      <c r="J71" s="204"/>
      <c r="K71" s="204"/>
      <c r="L71" s="204"/>
      <c r="M71" s="204"/>
      <c r="N71" s="204"/>
      <c r="O71" s="204"/>
      <c r="P71" s="204"/>
      <c r="Q71" s="204"/>
      <c r="R71" s="204"/>
      <c r="S71" s="204"/>
      <c r="T71" s="204"/>
      <c r="U71" s="204"/>
      <c r="V71" s="203"/>
      <c r="W71" s="203"/>
      <c r="X71" s="185"/>
    </row>
    <row r="72" spans="1:30" ht="12.75" x14ac:dyDescent="0.2">
      <c r="A72" s="184">
        <f t="shared" si="2"/>
        <v>67</v>
      </c>
      <c r="B72" s="185"/>
      <c r="C72" s="185"/>
      <c r="D72" s="201"/>
      <c r="E72" s="202"/>
      <c r="F72" s="185"/>
      <c r="G72" s="187" t="str">
        <f t="shared" si="4"/>
        <v/>
      </c>
      <c r="H72" s="186"/>
      <c r="I72" s="187" t="str">
        <f t="shared" si="3"/>
        <v/>
      </c>
      <c r="J72" s="204"/>
      <c r="K72" s="204"/>
      <c r="L72" s="204"/>
      <c r="M72" s="204"/>
      <c r="N72" s="204"/>
      <c r="O72" s="204"/>
      <c r="P72" s="204"/>
      <c r="Q72" s="204"/>
      <c r="R72" s="204"/>
      <c r="S72" s="204"/>
      <c r="T72" s="204"/>
      <c r="U72" s="204"/>
      <c r="V72" s="203"/>
      <c r="W72" s="203"/>
      <c r="X72" s="185"/>
    </row>
    <row r="73" spans="1:30" ht="12.75" x14ac:dyDescent="0.2">
      <c r="A73" s="184">
        <f t="shared" ref="A73:A136" si="5">A72+1</f>
        <v>68</v>
      </c>
      <c r="B73" s="185"/>
      <c r="C73" s="185"/>
      <c r="D73" s="201"/>
      <c r="E73" s="202"/>
      <c r="F73" s="185"/>
      <c r="G73" s="187" t="str">
        <f t="shared" si="4"/>
        <v/>
      </c>
      <c r="H73" s="186"/>
      <c r="I73" s="187" t="str">
        <f t="shared" si="3"/>
        <v/>
      </c>
      <c r="J73" s="204"/>
      <c r="K73" s="204"/>
      <c r="L73" s="204"/>
      <c r="M73" s="204"/>
      <c r="N73" s="204"/>
      <c r="O73" s="204"/>
      <c r="P73" s="204"/>
      <c r="Q73" s="204"/>
      <c r="R73" s="204"/>
      <c r="S73" s="204"/>
      <c r="T73" s="204"/>
      <c r="U73" s="204"/>
      <c r="V73" s="203"/>
      <c r="W73" s="203"/>
      <c r="X73" s="185"/>
    </row>
    <row r="74" spans="1:30" ht="12.75" x14ac:dyDescent="0.2">
      <c r="A74" s="184">
        <f t="shared" si="5"/>
        <v>69</v>
      </c>
      <c r="B74" s="185"/>
      <c r="C74" s="185"/>
      <c r="D74" s="201"/>
      <c r="E74" s="202"/>
      <c r="F74" s="185"/>
      <c r="G74" s="187" t="str">
        <f t="shared" si="4"/>
        <v/>
      </c>
      <c r="H74" s="186"/>
      <c r="I74" s="187" t="str">
        <f t="shared" si="3"/>
        <v/>
      </c>
      <c r="J74" s="204"/>
      <c r="K74" s="204"/>
      <c r="L74" s="204"/>
      <c r="M74" s="204"/>
      <c r="N74" s="204"/>
      <c r="O74" s="204"/>
      <c r="P74" s="204"/>
      <c r="Q74" s="204"/>
      <c r="R74" s="204"/>
      <c r="S74" s="204"/>
      <c r="T74" s="204"/>
      <c r="U74" s="204"/>
      <c r="V74" s="203"/>
      <c r="W74" s="203"/>
      <c r="X74" s="185"/>
    </row>
    <row r="75" spans="1:30" ht="12.75" x14ac:dyDescent="0.2">
      <c r="A75" s="184">
        <f t="shared" si="5"/>
        <v>70</v>
      </c>
      <c r="B75" s="185"/>
      <c r="C75" s="185"/>
      <c r="D75" s="201"/>
      <c r="E75" s="202"/>
      <c r="F75" s="185"/>
      <c r="G75" s="187" t="str">
        <f t="shared" si="4"/>
        <v/>
      </c>
      <c r="H75" s="186"/>
      <c r="I75" s="187" t="str">
        <f t="shared" si="3"/>
        <v/>
      </c>
      <c r="J75" s="204"/>
      <c r="K75" s="204"/>
      <c r="L75" s="204"/>
      <c r="M75" s="204"/>
      <c r="N75" s="204"/>
      <c r="O75" s="204"/>
      <c r="P75" s="204"/>
      <c r="Q75" s="204"/>
      <c r="R75" s="204"/>
      <c r="S75" s="204"/>
      <c r="T75" s="204"/>
      <c r="U75" s="204"/>
      <c r="V75" s="203"/>
      <c r="W75" s="203"/>
      <c r="X75" s="185"/>
    </row>
    <row r="76" spans="1:30" ht="12.75" x14ac:dyDescent="0.2">
      <c r="A76" s="184">
        <f t="shared" si="5"/>
        <v>71</v>
      </c>
      <c r="B76" s="185"/>
      <c r="C76" s="185"/>
      <c r="D76" s="201"/>
      <c r="E76" s="202"/>
      <c r="F76" s="185"/>
      <c r="G76" s="187" t="str">
        <f t="shared" si="4"/>
        <v/>
      </c>
      <c r="H76" s="186"/>
      <c r="I76" s="187" t="str">
        <f t="shared" si="3"/>
        <v/>
      </c>
      <c r="J76" s="204"/>
      <c r="K76" s="204"/>
      <c r="L76" s="204"/>
      <c r="M76" s="204"/>
      <c r="N76" s="204"/>
      <c r="O76" s="204"/>
      <c r="P76" s="204"/>
      <c r="Q76" s="204"/>
      <c r="R76" s="204"/>
      <c r="S76" s="204"/>
      <c r="T76" s="204"/>
      <c r="U76" s="204"/>
      <c r="V76" s="203"/>
      <c r="W76" s="203"/>
      <c r="X76" s="185"/>
    </row>
    <row r="77" spans="1:30" ht="12.75" x14ac:dyDescent="0.2">
      <c r="A77" s="184">
        <f t="shared" si="5"/>
        <v>72</v>
      </c>
      <c r="B77" s="185"/>
      <c r="C77" s="185"/>
      <c r="D77" s="201"/>
      <c r="E77" s="202"/>
      <c r="F77" s="185"/>
      <c r="G77" s="187" t="str">
        <f t="shared" si="4"/>
        <v/>
      </c>
      <c r="H77" s="186"/>
      <c r="I77" s="187" t="str">
        <f t="shared" si="3"/>
        <v/>
      </c>
      <c r="J77" s="204"/>
      <c r="K77" s="204"/>
      <c r="L77" s="204"/>
      <c r="M77" s="204"/>
      <c r="N77" s="204"/>
      <c r="O77" s="204"/>
      <c r="P77" s="204"/>
      <c r="Q77" s="204"/>
      <c r="R77" s="204"/>
      <c r="S77" s="204"/>
      <c r="T77" s="204"/>
      <c r="U77" s="204"/>
      <c r="V77" s="203"/>
      <c r="W77" s="203"/>
      <c r="X77" s="185"/>
    </row>
    <row r="78" spans="1:30" ht="12.75" x14ac:dyDescent="0.2">
      <c r="A78" s="184">
        <f t="shared" si="5"/>
        <v>73</v>
      </c>
      <c r="B78" s="185"/>
      <c r="C78" s="185"/>
      <c r="D78" s="201"/>
      <c r="E78" s="202"/>
      <c r="F78" s="185"/>
      <c r="G78" s="187" t="str">
        <f t="shared" si="4"/>
        <v/>
      </c>
      <c r="H78" s="186"/>
      <c r="I78" s="187" t="str">
        <f t="shared" si="3"/>
        <v/>
      </c>
      <c r="J78" s="204"/>
      <c r="K78" s="204"/>
      <c r="L78" s="204"/>
      <c r="M78" s="204"/>
      <c r="N78" s="204"/>
      <c r="O78" s="204"/>
      <c r="P78" s="204"/>
      <c r="Q78" s="204"/>
      <c r="R78" s="204"/>
      <c r="S78" s="204"/>
      <c r="T78" s="204"/>
      <c r="U78" s="204"/>
      <c r="V78" s="203"/>
      <c r="W78" s="203"/>
      <c r="X78" s="185"/>
    </row>
    <row r="79" spans="1:30" ht="12.75" x14ac:dyDescent="0.2">
      <c r="A79" s="184">
        <f t="shared" si="5"/>
        <v>74</v>
      </c>
      <c r="B79" s="185"/>
      <c r="C79" s="185"/>
      <c r="D79" s="201"/>
      <c r="E79" s="202"/>
      <c r="F79" s="185"/>
      <c r="G79" s="187" t="str">
        <f t="shared" si="4"/>
        <v/>
      </c>
      <c r="H79" s="186"/>
      <c r="I79" s="187" t="str">
        <f t="shared" si="3"/>
        <v/>
      </c>
      <c r="J79" s="204"/>
      <c r="K79" s="204"/>
      <c r="L79" s="204"/>
      <c r="M79" s="204"/>
      <c r="N79" s="204"/>
      <c r="O79" s="204"/>
      <c r="P79" s="204"/>
      <c r="Q79" s="204"/>
      <c r="R79" s="204"/>
      <c r="S79" s="204"/>
      <c r="T79" s="204"/>
      <c r="U79" s="204"/>
      <c r="V79" s="203"/>
      <c r="W79" s="203"/>
      <c r="X79" s="185"/>
    </row>
    <row r="80" spans="1:30" ht="12.75" x14ac:dyDescent="0.2">
      <c r="A80" s="184">
        <f t="shared" si="5"/>
        <v>75</v>
      </c>
      <c r="B80" s="185"/>
      <c r="C80" s="185"/>
      <c r="D80" s="201"/>
      <c r="E80" s="202"/>
      <c r="F80" s="185"/>
      <c r="G80" s="187" t="str">
        <f t="shared" si="4"/>
        <v/>
      </c>
      <c r="H80" s="186"/>
      <c r="I80" s="187" t="str">
        <f t="shared" si="3"/>
        <v/>
      </c>
      <c r="J80" s="204"/>
      <c r="K80" s="204"/>
      <c r="L80" s="204"/>
      <c r="M80" s="204"/>
      <c r="N80" s="204"/>
      <c r="O80" s="204"/>
      <c r="P80" s="204"/>
      <c r="Q80" s="204"/>
      <c r="R80" s="204"/>
      <c r="S80" s="204"/>
      <c r="T80" s="204"/>
      <c r="U80" s="204"/>
      <c r="V80" s="203"/>
      <c r="W80" s="203"/>
      <c r="X80" s="185"/>
    </row>
    <row r="81" spans="1:30" ht="12.75" x14ac:dyDescent="0.2">
      <c r="A81" s="184">
        <f t="shared" si="5"/>
        <v>76</v>
      </c>
      <c r="B81" s="185"/>
      <c r="C81" s="185"/>
      <c r="D81" s="201"/>
      <c r="E81" s="202"/>
      <c r="F81" s="185"/>
      <c r="G81" s="187" t="str">
        <f t="shared" si="4"/>
        <v/>
      </c>
      <c r="H81" s="186"/>
      <c r="I81" s="187" t="str">
        <f t="shared" si="3"/>
        <v/>
      </c>
      <c r="J81" s="204"/>
      <c r="K81" s="204"/>
      <c r="L81" s="204"/>
      <c r="M81" s="204"/>
      <c r="N81" s="204"/>
      <c r="O81" s="204"/>
      <c r="P81" s="204"/>
      <c r="Q81" s="204"/>
      <c r="R81" s="204"/>
      <c r="S81" s="204"/>
      <c r="T81" s="204"/>
      <c r="U81" s="204"/>
      <c r="V81" s="203"/>
      <c r="W81" s="203"/>
      <c r="X81" s="185"/>
    </row>
    <row r="82" spans="1:30" ht="12.75" x14ac:dyDescent="0.2">
      <c r="A82" s="184">
        <f t="shared" si="5"/>
        <v>77</v>
      </c>
      <c r="B82" s="185"/>
      <c r="C82" s="185"/>
      <c r="D82" s="201"/>
      <c r="E82" s="202"/>
      <c r="F82" s="185"/>
      <c r="G82" s="187" t="str">
        <f t="shared" si="4"/>
        <v/>
      </c>
      <c r="H82" s="186"/>
      <c r="I82" s="187" t="str">
        <f t="shared" si="3"/>
        <v/>
      </c>
      <c r="J82" s="204"/>
      <c r="K82" s="204"/>
      <c r="L82" s="204"/>
      <c r="M82" s="204"/>
      <c r="N82" s="204"/>
      <c r="O82" s="204"/>
      <c r="P82" s="204"/>
      <c r="Q82" s="204"/>
      <c r="R82" s="204"/>
      <c r="S82" s="204"/>
      <c r="T82" s="204"/>
      <c r="U82" s="204"/>
      <c r="V82" s="203"/>
      <c r="W82" s="203"/>
      <c r="X82" s="185"/>
    </row>
    <row r="83" spans="1:30" ht="12.75" x14ac:dyDescent="0.2">
      <c r="A83" s="184">
        <f t="shared" si="5"/>
        <v>78</v>
      </c>
      <c r="B83" s="185"/>
      <c r="C83" s="185"/>
      <c r="D83" s="201"/>
      <c r="E83" s="202"/>
      <c r="F83" s="185"/>
      <c r="G83" s="187" t="str">
        <f t="shared" si="4"/>
        <v/>
      </c>
      <c r="H83" s="186"/>
      <c r="I83" s="187" t="str">
        <f t="shared" si="3"/>
        <v/>
      </c>
      <c r="J83" s="204"/>
      <c r="K83" s="204"/>
      <c r="L83" s="204"/>
      <c r="M83" s="204"/>
      <c r="N83" s="204"/>
      <c r="O83" s="204"/>
      <c r="P83" s="204"/>
      <c r="Q83" s="204"/>
      <c r="R83" s="204"/>
      <c r="S83" s="204"/>
      <c r="T83" s="204"/>
      <c r="U83" s="204"/>
      <c r="V83" s="203"/>
      <c r="W83" s="203"/>
      <c r="X83" s="185"/>
    </row>
    <row r="84" spans="1:30" s="59" customFormat="1" ht="12.75" x14ac:dyDescent="0.2">
      <c r="A84" s="184">
        <f t="shared" si="5"/>
        <v>79</v>
      </c>
      <c r="B84" s="185"/>
      <c r="C84" s="185"/>
      <c r="D84" s="201"/>
      <c r="E84" s="202"/>
      <c r="F84" s="185"/>
      <c r="G84" s="187" t="str">
        <f t="shared" si="4"/>
        <v/>
      </c>
      <c r="H84" s="186"/>
      <c r="I84" s="187" t="str">
        <f t="shared" si="3"/>
        <v/>
      </c>
      <c r="J84" s="204"/>
      <c r="K84" s="204"/>
      <c r="L84" s="204"/>
      <c r="M84" s="204"/>
      <c r="N84" s="204"/>
      <c r="O84" s="204"/>
      <c r="P84" s="204"/>
      <c r="Q84" s="204"/>
      <c r="R84" s="204"/>
      <c r="S84" s="204"/>
      <c r="T84" s="204"/>
      <c r="U84" s="204"/>
      <c r="V84" s="203"/>
      <c r="W84" s="203"/>
      <c r="X84" s="185"/>
      <c r="AD84" s="124"/>
    </row>
    <row r="85" spans="1:30" s="59" customFormat="1" ht="12.75" x14ac:dyDescent="0.2">
      <c r="A85" s="184">
        <f t="shared" si="5"/>
        <v>80</v>
      </c>
      <c r="B85" s="185"/>
      <c r="C85" s="185"/>
      <c r="D85" s="201"/>
      <c r="E85" s="202"/>
      <c r="F85" s="185"/>
      <c r="G85" s="187" t="str">
        <f t="shared" si="4"/>
        <v/>
      </c>
      <c r="H85" s="186"/>
      <c r="I85" s="187" t="str">
        <f t="shared" si="3"/>
        <v/>
      </c>
      <c r="J85" s="204"/>
      <c r="K85" s="204"/>
      <c r="L85" s="204"/>
      <c r="M85" s="204"/>
      <c r="N85" s="204"/>
      <c r="O85" s="204"/>
      <c r="P85" s="204"/>
      <c r="Q85" s="204"/>
      <c r="R85" s="204"/>
      <c r="S85" s="204"/>
      <c r="T85" s="204"/>
      <c r="U85" s="204"/>
      <c r="V85" s="203"/>
      <c r="W85" s="203"/>
      <c r="X85" s="185"/>
      <c r="AD85" s="124"/>
    </row>
    <row r="86" spans="1:30" s="59" customFormat="1" ht="12.75" x14ac:dyDescent="0.2">
      <c r="A86" s="184">
        <f t="shared" si="5"/>
        <v>81</v>
      </c>
      <c r="B86" s="185"/>
      <c r="C86" s="185"/>
      <c r="D86" s="201"/>
      <c r="E86" s="202"/>
      <c r="F86" s="185"/>
      <c r="G86" s="187" t="str">
        <f t="shared" si="4"/>
        <v/>
      </c>
      <c r="H86" s="186"/>
      <c r="I86" s="187" t="str">
        <f t="shared" si="3"/>
        <v/>
      </c>
      <c r="J86" s="204"/>
      <c r="K86" s="204"/>
      <c r="L86" s="204"/>
      <c r="M86" s="204"/>
      <c r="N86" s="204"/>
      <c r="O86" s="204"/>
      <c r="P86" s="204"/>
      <c r="Q86" s="204"/>
      <c r="R86" s="204"/>
      <c r="S86" s="204"/>
      <c r="T86" s="204"/>
      <c r="U86" s="204"/>
      <c r="V86" s="203"/>
      <c r="W86" s="203"/>
      <c r="X86" s="185"/>
      <c r="AD86" s="124"/>
    </row>
    <row r="87" spans="1:30" s="59" customFormat="1" ht="12.75" x14ac:dyDescent="0.2">
      <c r="A87" s="184">
        <f t="shared" si="5"/>
        <v>82</v>
      </c>
      <c r="B87" s="185"/>
      <c r="C87" s="185"/>
      <c r="D87" s="201"/>
      <c r="E87" s="202"/>
      <c r="F87" s="185"/>
      <c r="G87" s="187" t="str">
        <f t="shared" si="4"/>
        <v/>
      </c>
      <c r="H87" s="186"/>
      <c r="I87" s="187" t="str">
        <f t="shared" si="3"/>
        <v/>
      </c>
      <c r="J87" s="204"/>
      <c r="K87" s="204"/>
      <c r="L87" s="204"/>
      <c r="M87" s="204"/>
      <c r="N87" s="204"/>
      <c r="O87" s="204"/>
      <c r="P87" s="204"/>
      <c r="Q87" s="204"/>
      <c r="R87" s="204"/>
      <c r="S87" s="204"/>
      <c r="T87" s="204"/>
      <c r="U87" s="204"/>
      <c r="V87" s="203"/>
      <c r="W87" s="203"/>
      <c r="X87" s="185"/>
      <c r="AD87" s="124"/>
    </row>
    <row r="88" spans="1:30" s="59" customFormat="1" ht="12.75" x14ac:dyDescent="0.2">
      <c r="A88" s="184">
        <f t="shared" si="5"/>
        <v>83</v>
      </c>
      <c r="B88" s="185"/>
      <c r="C88" s="185"/>
      <c r="D88" s="201"/>
      <c r="E88" s="202"/>
      <c r="F88" s="185"/>
      <c r="G88" s="187" t="str">
        <f t="shared" si="4"/>
        <v/>
      </c>
      <c r="H88" s="186"/>
      <c r="I88" s="187" t="str">
        <f t="shared" si="3"/>
        <v/>
      </c>
      <c r="J88" s="204"/>
      <c r="K88" s="204"/>
      <c r="L88" s="204"/>
      <c r="M88" s="204"/>
      <c r="N88" s="204"/>
      <c r="O88" s="204"/>
      <c r="P88" s="204"/>
      <c r="Q88" s="204"/>
      <c r="R88" s="204"/>
      <c r="S88" s="204"/>
      <c r="T88" s="204"/>
      <c r="U88" s="204"/>
      <c r="V88" s="203"/>
      <c r="W88" s="203"/>
      <c r="X88" s="185"/>
      <c r="AD88" s="124"/>
    </row>
    <row r="89" spans="1:30" s="59" customFormat="1" ht="12.75" x14ac:dyDescent="0.2">
      <c r="A89" s="184">
        <f t="shared" si="5"/>
        <v>84</v>
      </c>
      <c r="B89" s="185"/>
      <c r="C89" s="185"/>
      <c r="D89" s="201"/>
      <c r="E89" s="202"/>
      <c r="F89" s="185"/>
      <c r="G89" s="187" t="str">
        <f t="shared" si="4"/>
        <v/>
      </c>
      <c r="H89" s="186"/>
      <c r="I89" s="187" t="str">
        <f t="shared" si="3"/>
        <v/>
      </c>
      <c r="J89" s="204"/>
      <c r="K89" s="204"/>
      <c r="L89" s="204"/>
      <c r="M89" s="204"/>
      <c r="N89" s="204"/>
      <c r="O89" s="204"/>
      <c r="P89" s="204"/>
      <c r="Q89" s="204"/>
      <c r="R89" s="204"/>
      <c r="S89" s="204"/>
      <c r="T89" s="204"/>
      <c r="U89" s="204"/>
      <c r="V89" s="203"/>
      <c r="W89" s="203"/>
      <c r="X89" s="185"/>
      <c r="AD89" s="124"/>
    </row>
    <row r="90" spans="1:30" s="59" customFormat="1" ht="12.75" x14ac:dyDescent="0.2">
      <c r="A90" s="184">
        <f t="shared" si="5"/>
        <v>85</v>
      </c>
      <c r="B90" s="185"/>
      <c r="C90" s="185"/>
      <c r="D90" s="201"/>
      <c r="E90" s="202"/>
      <c r="F90" s="185"/>
      <c r="G90" s="187" t="str">
        <f t="shared" si="4"/>
        <v/>
      </c>
      <c r="H90" s="186"/>
      <c r="I90" s="187" t="str">
        <f t="shared" si="3"/>
        <v/>
      </c>
      <c r="J90" s="204"/>
      <c r="K90" s="204"/>
      <c r="L90" s="204"/>
      <c r="M90" s="204"/>
      <c r="N90" s="204"/>
      <c r="O90" s="204"/>
      <c r="P90" s="204"/>
      <c r="Q90" s="204"/>
      <c r="R90" s="204"/>
      <c r="S90" s="204"/>
      <c r="T90" s="204"/>
      <c r="U90" s="204"/>
      <c r="V90" s="203"/>
      <c r="W90" s="203"/>
      <c r="X90" s="185"/>
      <c r="AD90" s="124"/>
    </row>
    <row r="91" spans="1:30" s="59" customFormat="1" ht="12.75" x14ac:dyDescent="0.2">
      <c r="A91" s="184">
        <f t="shared" si="5"/>
        <v>86</v>
      </c>
      <c r="B91" s="185"/>
      <c r="C91" s="185"/>
      <c r="D91" s="201"/>
      <c r="E91" s="202"/>
      <c r="F91" s="185"/>
      <c r="G91" s="187" t="str">
        <f t="shared" si="4"/>
        <v/>
      </c>
      <c r="H91" s="186"/>
      <c r="I91" s="187" t="str">
        <f t="shared" si="3"/>
        <v/>
      </c>
      <c r="J91" s="204"/>
      <c r="K91" s="204"/>
      <c r="L91" s="204"/>
      <c r="M91" s="204"/>
      <c r="N91" s="204"/>
      <c r="O91" s="204"/>
      <c r="P91" s="204"/>
      <c r="Q91" s="204"/>
      <c r="R91" s="204"/>
      <c r="S91" s="204"/>
      <c r="T91" s="204"/>
      <c r="U91" s="204"/>
      <c r="V91" s="203"/>
      <c r="W91" s="203"/>
      <c r="X91" s="185"/>
      <c r="AD91" s="124"/>
    </row>
    <row r="92" spans="1:30" s="59" customFormat="1" ht="12.75" x14ac:dyDescent="0.2">
      <c r="A92" s="184">
        <f t="shared" si="5"/>
        <v>87</v>
      </c>
      <c r="B92" s="185"/>
      <c r="C92" s="185"/>
      <c r="D92" s="201"/>
      <c r="E92" s="202"/>
      <c r="F92" s="185"/>
      <c r="G92" s="187" t="str">
        <f t="shared" si="4"/>
        <v/>
      </c>
      <c r="H92" s="186"/>
      <c r="I92" s="187" t="str">
        <f t="shared" si="3"/>
        <v/>
      </c>
      <c r="J92" s="204"/>
      <c r="K92" s="204"/>
      <c r="L92" s="204"/>
      <c r="M92" s="204"/>
      <c r="N92" s="204"/>
      <c r="O92" s="204"/>
      <c r="P92" s="204"/>
      <c r="Q92" s="204"/>
      <c r="R92" s="204"/>
      <c r="S92" s="204"/>
      <c r="T92" s="204"/>
      <c r="U92" s="204"/>
      <c r="V92" s="203"/>
      <c r="W92" s="203"/>
      <c r="X92" s="185"/>
      <c r="AD92" s="124"/>
    </row>
    <row r="93" spans="1:30" s="59" customFormat="1" ht="12.75" x14ac:dyDescent="0.2">
      <c r="A93" s="184">
        <f t="shared" si="5"/>
        <v>88</v>
      </c>
      <c r="B93" s="185"/>
      <c r="C93" s="185"/>
      <c r="D93" s="201"/>
      <c r="E93" s="202"/>
      <c r="F93" s="185"/>
      <c r="G93" s="187" t="str">
        <f t="shared" si="4"/>
        <v/>
      </c>
      <c r="H93" s="186"/>
      <c r="I93" s="187" t="str">
        <f t="shared" si="3"/>
        <v/>
      </c>
      <c r="J93" s="204"/>
      <c r="K93" s="204"/>
      <c r="L93" s="204"/>
      <c r="M93" s="204"/>
      <c r="N93" s="204"/>
      <c r="O93" s="204"/>
      <c r="P93" s="204"/>
      <c r="Q93" s="204"/>
      <c r="R93" s="204"/>
      <c r="S93" s="204"/>
      <c r="T93" s="204"/>
      <c r="U93" s="204"/>
      <c r="V93" s="203"/>
      <c r="W93" s="203"/>
      <c r="X93" s="185"/>
      <c r="AD93" s="124"/>
    </row>
    <row r="94" spans="1:30" s="59" customFormat="1" ht="12.75" x14ac:dyDescent="0.2">
      <c r="A94" s="184">
        <f t="shared" si="5"/>
        <v>89</v>
      </c>
      <c r="B94" s="185"/>
      <c r="C94" s="185"/>
      <c r="D94" s="201"/>
      <c r="E94" s="202"/>
      <c r="F94" s="185"/>
      <c r="G94" s="187" t="str">
        <f t="shared" si="4"/>
        <v/>
      </c>
      <c r="H94" s="186"/>
      <c r="I94" s="187" t="str">
        <f t="shared" si="3"/>
        <v/>
      </c>
      <c r="J94" s="204"/>
      <c r="K94" s="204"/>
      <c r="L94" s="204"/>
      <c r="M94" s="204"/>
      <c r="N94" s="204"/>
      <c r="O94" s="204"/>
      <c r="P94" s="204"/>
      <c r="Q94" s="204"/>
      <c r="R94" s="204"/>
      <c r="S94" s="204"/>
      <c r="T94" s="204"/>
      <c r="U94" s="204"/>
      <c r="V94" s="203"/>
      <c r="W94" s="203"/>
      <c r="X94" s="185"/>
      <c r="AD94" s="124"/>
    </row>
    <row r="95" spans="1:30" s="59" customFormat="1" ht="12.75" x14ac:dyDescent="0.2">
      <c r="A95" s="184">
        <f t="shared" si="5"/>
        <v>90</v>
      </c>
      <c r="B95" s="185"/>
      <c r="C95" s="185"/>
      <c r="D95" s="201"/>
      <c r="E95" s="202"/>
      <c r="F95" s="185"/>
      <c r="G95" s="187" t="str">
        <f t="shared" si="4"/>
        <v/>
      </c>
      <c r="H95" s="186"/>
      <c r="I95" s="187" t="str">
        <f t="shared" si="3"/>
        <v/>
      </c>
      <c r="J95" s="204"/>
      <c r="K95" s="204"/>
      <c r="L95" s="204"/>
      <c r="M95" s="204"/>
      <c r="N95" s="204"/>
      <c r="O95" s="204"/>
      <c r="P95" s="204"/>
      <c r="Q95" s="204"/>
      <c r="R95" s="204"/>
      <c r="S95" s="204"/>
      <c r="T95" s="204"/>
      <c r="U95" s="204"/>
      <c r="V95" s="203"/>
      <c r="W95" s="203"/>
      <c r="X95" s="185"/>
      <c r="AD95" s="124"/>
    </row>
    <row r="96" spans="1:30" s="59" customFormat="1" ht="12.75" x14ac:dyDescent="0.2">
      <c r="A96" s="184">
        <f t="shared" si="5"/>
        <v>91</v>
      </c>
      <c r="B96" s="185"/>
      <c r="C96" s="185"/>
      <c r="D96" s="201"/>
      <c r="E96" s="202"/>
      <c r="F96" s="185"/>
      <c r="G96" s="187" t="str">
        <f t="shared" si="4"/>
        <v/>
      </c>
      <c r="H96" s="186"/>
      <c r="I96" s="187" t="str">
        <f t="shared" si="3"/>
        <v/>
      </c>
      <c r="J96" s="204"/>
      <c r="K96" s="204"/>
      <c r="L96" s="204"/>
      <c r="M96" s="204"/>
      <c r="N96" s="204"/>
      <c r="O96" s="204"/>
      <c r="P96" s="204"/>
      <c r="Q96" s="204"/>
      <c r="R96" s="204"/>
      <c r="S96" s="204"/>
      <c r="T96" s="204"/>
      <c r="U96" s="204"/>
      <c r="V96" s="203"/>
      <c r="W96" s="203"/>
      <c r="X96" s="185"/>
      <c r="AD96" s="124"/>
    </row>
    <row r="97" spans="1:30" s="59" customFormat="1" ht="12.75" x14ac:dyDescent="0.2">
      <c r="A97" s="184">
        <f t="shared" si="5"/>
        <v>92</v>
      </c>
      <c r="B97" s="185"/>
      <c r="C97" s="185"/>
      <c r="D97" s="201"/>
      <c r="E97" s="202"/>
      <c r="F97" s="185"/>
      <c r="G97" s="187" t="str">
        <f t="shared" si="4"/>
        <v/>
      </c>
      <c r="H97" s="186"/>
      <c r="I97" s="187" t="str">
        <f t="shared" si="3"/>
        <v/>
      </c>
      <c r="J97" s="204"/>
      <c r="K97" s="204"/>
      <c r="L97" s="204"/>
      <c r="M97" s="204"/>
      <c r="N97" s="204"/>
      <c r="O97" s="204"/>
      <c r="P97" s="204"/>
      <c r="Q97" s="204"/>
      <c r="R97" s="204"/>
      <c r="S97" s="204"/>
      <c r="T97" s="204"/>
      <c r="U97" s="204"/>
      <c r="V97" s="203"/>
      <c r="W97" s="203"/>
      <c r="X97" s="185"/>
      <c r="AD97" s="124"/>
    </row>
    <row r="98" spans="1:30" s="59" customFormat="1" ht="12.75" x14ac:dyDescent="0.2">
      <c r="A98" s="184">
        <f t="shared" si="5"/>
        <v>93</v>
      </c>
      <c r="B98" s="185"/>
      <c r="C98" s="185"/>
      <c r="D98" s="201"/>
      <c r="E98" s="202"/>
      <c r="F98" s="185"/>
      <c r="G98" s="187" t="str">
        <f t="shared" si="4"/>
        <v/>
      </c>
      <c r="H98" s="186"/>
      <c r="I98" s="187" t="str">
        <f t="shared" si="3"/>
        <v/>
      </c>
      <c r="J98" s="204"/>
      <c r="K98" s="204"/>
      <c r="L98" s="204"/>
      <c r="M98" s="204"/>
      <c r="N98" s="204"/>
      <c r="O98" s="204"/>
      <c r="P98" s="204"/>
      <c r="Q98" s="204"/>
      <c r="R98" s="204"/>
      <c r="S98" s="204"/>
      <c r="T98" s="204"/>
      <c r="U98" s="204"/>
      <c r="V98" s="203"/>
      <c r="W98" s="203"/>
      <c r="X98" s="185"/>
      <c r="AD98" s="124"/>
    </row>
    <row r="99" spans="1:30" s="59" customFormat="1" ht="12.75" x14ac:dyDescent="0.2">
      <c r="A99" s="184">
        <f t="shared" si="5"/>
        <v>94</v>
      </c>
      <c r="B99" s="185"/>
      <c r="C99" s="185"/>
      <c r="D99" s="201"/>
      <c r="E99" s="202"/>
      <c r="F99" s="185"/>
      <c r="G99" s="187" t="str">
        <f t="shared" si="4"/>
        <v/>
      </c>
      <c r="H99" s="186"/>
      <c r="I99" s="187" t="str">
        <f t="shared" si="3"/>
        <v/>
      </c>
      <c r="J99" s="204"/>
      <c r="K99" s="204"/>
      <c r="L99" s="204"/>
      <c r="M99" s="204"/>
      <c r="N99" s="204"/>
      <c r="O99" s="204"/>
      <c r="P99" s="204"/>
      <c r="Q99" s="204"/>
      <c r="R99" s="204"/>
      <c r="S99" s="204"/>
      <c r="T99" s="204"/>
      <c r="U99" s="204"/>
      <c r="V99" s="203"/>
      <c r="W99" s="203"/>
      <c r="X99" s="185"/>
      <c r="AD99" s="124"/>
    </row>
    <row r="100" spans="1:30" s="59" customFormat="1" ht="12.75" x14ac:dyDescent="0.2">
      <c r="A100" s="184">
        <f t="shared" si="5"/>
        <v>95</v>
      </c>
      <c r="B100" s="185"/>
      <c r="C100" s="185"/>
      <c r="D100" s="201"/>
      <c r="E100" s="202"/>
      <c r="F100" s="185"/>
      <c r="G100" s="187" t="str">
        <f t="shared" si="4"/>
        <v/>
      </c>
      <c r="H100" s="186"/>
      <c r="I100" s="187" t="str">
        <f t="shared" si="3"/>
        <v/>
      </c>
      <c r="J100" s="204"/>
      <c r="K100" s="204"/>
      <c r="L100" s="204"/>
      <c r="M100" s="204"/>
      <c r="N100" s="204"/>
      <c r="O100" s="204"/>
      <c r="P100" s="204"/>
      <c r="Q100" s="204"/>
      <c r="R100" s="204"/>
      <c r="S100" s="204"/>
      <c r="T100" s="204"/>
      <c r="U100" s="204"/>
      <c r="V100" s="203"/>
      <c r="W100" s="203"/>
      <c r="X100" s="185"/>
      <c r="AD100" s="124"/>
    </row>
    <row r="101" spans="1:30" s="59" customFormat="1" ht="12.75" x14ac:dyDescent="0.2">
      <c r="A101" s="184">
        <f t="shared" si="5"/>
        <v>96</v>
      </c>
      <c r="B101" s="185"/>
      <c r="C101" s="185"/>
      <c r="D101" s="201"/>
      <c r="E101" s="202"/>
      <c r="F101" s="185"/>
      <c r="G101" s="187" t="str">
        <f t="shared" si="4"/>
        <v/>
      </c>
      <c r="H101" s="186"/>
      <c r="I101" s="187" t="str">
        <f t="shared" si="3"/>
        <v/>
      </c>
      <c r="J101" s="204"/>
      <c r="K101" s="204"/>
      <c r="L101" s="204"/>
      <c r="M101" s="204"/>
      <c r="N101" s="204"/>
      <c r="O101" s="204"/>
      <c r="P101" s="204"/>
      <c r="Q101" s="204"/>
      <c r="R101" s="204"/>
      <c r="S101" s="204"/>
      <c r="T101" s="204"/>
      <c r="U101" s="204"/>
      <c r="V101" s="203"/>
      <c r="W101" s="203"/>
      <c r="X101" s="185"/>
      <c r="AD101" s="124"/>
    </row>
    <row r="102" spans="1:30" s="59" customFormat="1" ht="12.75" x14ac:dyDescent="0.2">
      <c r="A102" s="184">
        <f t="shared" si="5"/>
        <v>97</v>
      </c>
      <c r="B102" s="185"/>
      <c r="C102" s="185"/>
      <c r="D102" s="201"/>
      <c r="E102" s="202"/>
      <c r="F102" s="185"/>
      <c r="G102" s="187" t="str">
        <f t="shared" si="4"/>
        <v/>
      </c>
      <c r="H102" s="186"/>
      <c r="I102" s="187" t="str">
        <f t="shared" si="3"/>
        <v/>
      </c>
      <c r="J102" s="204"/>
      <c r="K102" s="204"/>
      <c r="L102" s="204"/>
      <c r="M102" s="204"/>
      <c r="N102" s="204"/>
      <c r="O102" s="204"/>
      <c r="P102" s="204"/>
      <c r="Q102" s="204"/>
      <c r="R102" s="204"/>
      <c r="S102" s="204"/>
      <c r="T102" s="204"/>
      <c r="U102" s="204"/>
      <c r="V102" s="203"/>
      <c r="W102" s="203"/>
      <c r="X102" s="185"/>
      <c r="AD102" s="124"/>
    </row>
    <row r="103" spans="1:30" s="59" customFormat="1" ht="12.75" x14ac:dyDescent="0.2">
      <c r="A103" s="184">
        <f t="shared" si="5"/>
        <v>98</v>
      </c>
      <c r="B103" s="185"/>
      <c r="C103" s="185"/>
      <c r="D103" s="201"/>
      <c r="E103" s="202"/>
      <c r="F103" s="185"/>
      <c r="G103" s="187" t="str">
        <f t="shared" si="4"/>
        <v/>
      </c>
      <c r="H103" s="186"/>
      <c r="I103" s="187" t="str">
        <f t="shared" si="3"/>
        <v/>
      </c>
      <c r="J103" s="204"/>
      <c r="K103" s="204"/>
      <c r="L103" s="204"/>
      <c r="M103" s="204"/>
      <c r="N103" s="204"/>
      <c r="O103" s="204"/>
      <c r="P103" s="204"/>
      <c r="Q103" s="204"/>
      <c r="R103" s="204"/>
      <c r="S103" s="204"/>
      <c r="T103" s="204"/>
      <c r="U103" s="204"/>
      <c r="V103" s="203"/>
      <c r="W103" s="203"/>
      <c r="X103" s="185"/>
      <c r="AD103" s="124"/>
    </row>
    <row r="104" spans="1:30" s="59" customFormat="1" ht="12.75" x14ac:dyDescent="0.2">
      <c r="A104" s="184">
        <f t="shared" si="5"/>
        <v>99</v>
      </c>
      <c r="B104" s="185"/>
      <c r="C104" s="185"/>
      <c r="D104" s="201"/>
      <c r="E104" s="202"/>
      <c r="F104" s="185"/>
      <c r="G104" s="187" t="str">
        <f t="shared" si="4"/>
        <v/>
      </c>
      <c r="H104" s="186"/>
      <c r="I104" s="187" t="str">
        <f t="shared" si="3"/>
        <v/>
      </c>
      <c r="J104" s="204"/>
      <c r="K104" s="204"/>
      <c r="L104" s="204"/>
      <c r="M104" s="204"/>
      <c r="N104" s="204"/>
      <c r="O104" s="204"/>
      <c r="P104" s="204"/>
      <c r="Q104" s="204"/>
      <c r="R104" s="204"/>
      <c r="S104" s="204"/>
      <c r="T104" s="204"/>
      <c r="U104" s="204"/>
      <c r="V104" s="203"/>
      <c r="W104" s="203"/>
      <c r="X104" s="185"/>
      <c r="AD104" s="124"/>
    </row>
    <row r="105" spans="1:30" ht="12.75" x14ac:dyDescent="0.2">
      <c r="A105" s="184">
        <f t="shared" si="5"/>
        <v>100</v>
      </c>
      <c r="B105" s="185"/>
      <c r="C105" s="185"/>
      <c r="D105" s="201"/>
      <c r="E105" s="202"/>
      <c r="F105" s="185"/>
      <c r="G105" s="187" t="str">
        <f t="shared" si="4"/>
        <v/>
      </c>
      <c r="H105" s="186"/>
      <c r="I105" s="187" t="str">
        <f t="shared" si="3"/>
        <v/>
      </c>
      <c r="J105" s="204"/>
      <c r="K105" s="204"/>
      <c r="L105" s="204"/>
      <c r="M105" s="204"/>
      <c r="N105" s="204"/>
      <c r="O105" s="204"/>
      <c r="P105" s="204"/>
      <c r="Q105" s="204"/>
      <c r="R105" s="204"/>
      <c r="S105" s="204"/>
      <c r="T105" s="204"/>
      <c r="U105" s="204"/>
      <c r="V105" s="203"/>
      <c r="W105" s="203"/>
      <c r="X105" s="185"/>
    </row>
    <row r="106" spans="1:30" ht="12.75" x14ac:dyDescent="0.2">
      <c r="A106" s="184">
        <f t="shared" si="5"/>
        <v>101</v>
      </c>
      <c r="B106" s="185"/>
      <c r="C106" s="185"/>
      <c r="D106" s="201"/>
      <c r="E106" s="202"/>
      <c r="F106" s="185"/>
      <c r="G106" s="187" t="str">
        <f t="shared" si="4"/>
        <v/>
      </c>
      <c r="H106" s="186"/>
      <c r="I106" s="187" t="str">
        <f t="shared" si="3"/>
        <v/>
      </c>
      <c r="J106" s="204"/>
      <c r="K106" s="204"/>
      <c r="L106" s="204"/>
      <c r="M106" s="204"/>
      <c r="N106" s="204"/>
      <c r="O106" s="204"/>
      <c r="P106" s="204"/>
      <c r="Q106" s="204"/>
      <c r="R106" s="204"/>
      <c r="S106" s="204"/>
      <c r="T106" s="204"/>
      <c r="U106" s="204"/>
      <c r="V106" s="203"/>
      <c r="W106" s="203"/>
      <c r="X106" s="185"/>
    </row>
    <row r="107" spans="1:30" ht="12.75" x14ac:dyDescent="0.2">
      <c r="A107" s="184">
        <f t="shared" si="5"/>
        <v>102</v>
      </c>
      <c r="B107" s="185"/>
      <c r="C107" s="185"/>
      <c r="D107" s="201"/>
      <c r="E107" s="202"/>
      <c r="F107" s="185"/>
      <c r="G107" s="187" t="str">
        <f t="shared" si="4"/>
        <v/>
      </c>
      <c r="H107" s="186"/>
      <c r="I107" s="187" t="str">
        <f t="shared" si="3"/>
        <v/>
      </c>
      <c r="J107" s="204"/>
      <c r="K107" s="204"/>
      <c r="L107" s="204"/>
      <c r="M107" s="204"/>
      <c r="N107" s="204"/>
      <c r="O107" s="204"/>
      <c r="P107" s="204"/>
      <c r="Q107" s="204"/>
      <c r="R107" s="204"/>
      <c r="S107" s="204"/>
      <c r="T107" s="204"/>
      <c r="U107" s="204"/>
      <c r="V107" s="203"/>
      <c r="W107" s="203"/>
      <c r="X107" s="185"/>
    </row>
    <row r="108" spans="1:30" ht="12.75" x14ac:dyDescent="0.2">
      <c r="A108" s="184">
        <f t="shared" si="5"/>
        <v>103</v>
      </c>
      <c r="B108" s="185"/>
      <c r="C108" s="185"/>
      <c r="D108" s="201"/>
      <c r="E108" s="202"/>
      <c r="F108" s="185"/>
      <c r="G108" s="187" t="str">
        <f t="shared" si="4"/>
        <v/>
      </c>
      <c r="H108" s="186"/>
      <c r="I108" s="187" t="str">
        <f t="shared" si="3"/>
        <v/>
      </c>
      <c r="J108" s="204"/>
      <c r="K108" s="204"/>
      <c r="L108" s="204"/>
      <c r="M108" s="204"/>
      <c r="N108" s="204"/>
      <c r="O108" s="204"/>
      <c r="P108" s="204"/>
      <c r="Q108" s="204"/>
      <c r="R108" s="204"/>
      <c r="S108" s="204"/>
      <c r="T108" s="204"/>
      <c r="U108" s="204"/>
      <c r="V108" s="203"/>
      <c r="W108" s="203"/>
      <c r="X108" s="185"/>
    </row>
    <row r="109" spans="1:30" ht="12.75" x14ac:dyDescent="0.2">
      <c r="A109" s="184">
        <f t="shared" si="5"/>
        <v>104</v>
      </c>
      <c r="B109" s="185"/>
      <c r="C109" s="185"/>
      <c r="D109" s="201"/>
      <c r="E109" s="202"/>
      <c r="F109" s="185"/>
      <c r="G109" s="187" t="str">
        <f t="shared" si="4"/>
        <v/>
      </c>
      <c r="H109" s="186"/>
      <c r="I109" s="187" t="str">
        <f t="shared" si="3"/>
        <v/>
      </c>
      <c r="J109" s="204"/>
      <c r="K109" s="204"/>
      <c r="L109" s="204"/>
      <c r="M109" s="204"/>
      <c r="N109" s="204"/>
      <c r="O109" s="204"/>
      <c r="P109" s="204"/>
      <c r="Q109" s="204"/>
      <c r="R109" s="204"/>
      <c r="S109" s="204"/>
      <c r="T109" s="204"/>
      <c r="U109" s="204"/>
      <c r="V109" s="203"/>
      <c r="W109" s="203"/>
      <c r="X109" s="185"/>
    </row>
    <row r="110" spans="1:30" ht="12.75" x14ac:dyDescent="0.2">
      <c r="A110" s="184">
        <f t="shared" si="5"/>
        <v>105</v>
      </c>
      <c r="B110" s="185"/>
      <c r="C110" s="185"/>
      <c r="D110" s="201"/>
      <c r="E110" s="202"/>
      <c r="F110" s="185"/>
      <c r="G110" s="187" t="str">
        <f t="shared" si="4"/>
        <v/>
      </c>
      <c r="H110" s="186"/>
      <c r="I110" s="187" t="str">
        <f t="shared" si="3"/>
        <v/>
      </c>
      <c r="J110" s="204"/>
      <c r="K110" s="204"/>
      <c r="L110" s="204"/>
      <c r="M110" s="204"/>
      <c r="N110" s="204"/>
      <c r="O110" s="204"/>
      <c r="P110" s="204"/>
      <c r="Q110" s="204"/>
      <c r="R110" s="204"/>
      <c r="S110" s="204"/>
      <c r="T110" s="204"/>
      <c r="U110" s="204"/>
      <c r="V110" s="203"/>
      <c r="W110" s="203"/>
      <c r="X110" s="185"/>
    </row>
    <row r="111" spans="1:30" ht="12.75" x14ac:dyDescent="0.2">
      <c r="A111" s="184">
        <f t="shared" si="5"/>
        <v>106</v>
      </c>
      <c r="B111" s="185"/>
      <c r="C111" s="185"/>
      <c r="D111" s="201"/>
      <c r="E111" s="202"/>
      <c r="F111" s="185"/>
      <c r="G111" s="187" t="str">
        <f t="shared" si="4"/>
        <v/>
      </c>
      <c r="H111" s="186"/>
      <c r="I111" s="187" t="str">
        <f t="shared" si="3"/>
        <v/>
      </c>
      <c r="J111" s="204"/>
      <c r="K111" s="204"/>
      <c r="L111" s="204"/>
      <c r="M111" s="204"/>
      <c r="N111" s="204"/>
      <c r="O111" s="204"/>
      <c r="P111" s="204"/>
      <c r="Q111" s="204"/>
      <c r="R111" s="204"/>
      <c r="S111" s="204"/>
      <c r="T111" s="204"/>
      <c r="U111" s="204"/>
      <c r="V111" s="203"/>
      <c r="W111" s="203"/>
      <c r="X111" s="185"/>
    </row>
    <row r="112" spans="1:30" ht="12.75" x14ac:dyDescent="0.2">
      <c r="A112" s="184">
        <f t="shared" si="5"/>
        <v>107</v>
      </c>
      <c r="B112" s="185"/>
      <c r="C112" s="185"/>
      <c r="D112" s="201"/>
      <c r="E112" s="202"/>
      <c r="F112" s="185"/>
      <c r="G112" s="187" t="str">
        <f t="shared" si="4"/>
        <v/>
      </c>
      <c r="H112" s="186"/>
      <c r="I112" s="187" t="str">
        <f t="shared" si="3"/>
        <v/>
      </c>
      <c r="J112" s="204"/>
      <c r="K112" s="204"/>
      <c r="L112" s="204"/>
      <c r="M112" s="204"/>
      <c r="N112" s="204"/>
      <c r="O112" s="204"/>
      <c r="P112" s="204"/>
      <c r="Q112" s="204"/>
      <c r="R112" s="204"/>
      <c r="S112" s="204"/>
      <c r="T112" s="204"/>
      <c r="U112" s="204"/>
      <c r="V112" s="203"/>
      <c r="W112" s="203"/>
      <c r="X112" s="185"/>
    </row>
    <row r="113" spans="1:24" ht="12.75" x14ac:dyDescent="0.2">
      <c r="A113" s="184">
        <f t="shared" si="5"/>
        <v>108</v>
      </c>
      <c r="B113" s="185"/>
      <c r="C113" s="185"/>
      <c r="D113" s="201"/>
      <c r="E113" s="202"/>
      <c r="F113" s="185"/>
      <c r="G113" s="187" t="str">
        <f t="shared" si="4"/>
        <v/>
      </c>
      <c r="H113" s="186"/>
      <c r="I113" s="187" t="str">
        <f t="shared" si="3"/>
        <v/>
      </c>
      <c r="J113" s="204"/>
      <c r="K113" s="204"/>
      <c r="L113" s="204"/>
      <c r="M113" s="204"/>
      <c r="N113" s="204"/>
      <c r="O113" s="204"/>
      <c r="P113" s="204"/>
      <c r="Q113" s="204"/>
      <c r="R113" s="204"/>
      <c r="S113" s="204"/>
      <c r="T113" s="204"/>
      <c r="U113" s="204"/>
      <c r="V113" s="203"/>
      <c r="W113" s="203"/>
      <c r="X113" s="185"/>
    </row>
    <row r="114" spans="1:24" ht="12.75" x14ac:dyDescent="0.2">
      <c r="A114" s="184">
        <f t="shared" si="5"/>
        <v>109</v>
      </c>
      <c r="B114" s="185"/>
      <c r="C114" s="185"/>
      <c r="D114" s="201"/>
      <c r="E114" s="202"/>
      <c r="F114" s="185"/>
      <c r="G114" s="187" t="str">
        <f t="shared" si="4"/>
        <v/>
      </c>
      <c r="H114" s="186"/>
      <c r="I114" s="187" t="str">
        <f t="shared" si="3"/>
        <v/>
      </c>
      <c r="J114" s="204"/>
      <c r="K114" s="204"/>
      <c r="L114" s="204"/>
      <c r="M114" s="204"/>
      <c r="N114" s="204"/>
      <c r="O114" s="204"/>
      <c r="P114" s="204"/>
      <c r="Q114" s="204"/>
      <c r="R114" s="204"/>
      <c r="S114" s="204"/>
      <c r="T114" s="204"/>
      <c r="U114" s="204"/>
      <c r="V114" s="203"/>
      <c r="W114" s="203"/>
      <c r="X114" s="185"/>
    </row>
    <row r="115" spans="1:24" ht="12.75" x14ac:dyDescent="0.2">
      <c r="A115" s="184">
        <f t="shared" si="5"/>
        <v>110</v>
      </c>
      <c r="B115" s="185"/>
      <c r="C115" s="185"/>
      <c r="D115" s="201"/>
      <c r="E115" s="202"/>
      <c r="F115" s="185"/>
      <c r="G115" s="187" t="str">
        <f t="shared" si="4"/>
        <v/>
      </c>
      <c r="H115" s="186"/>
      <c r="I115" s="187" t="str">
        <f t="shared" si="3"/>
        <v/>
      </c>
      <c r="J115" s="204"/>
      <c r="K115" s="204"/>
      <c r="L115" s="204"/>
      <c r="M115" s="204"/>
      <c r="N115" s="204"/>
      <c r="O115" s="204"/>
      <c r="P115" s="204"/>
      <c r="Q115" s="204"/>
      <c r="R115" s="204"/>
      <c r="S115" s="204"/>
      <c r="T115" s="204"/>
      <c r="U115" s="204"/>
      <c r="V115" s="203"/>
      <c r="W115" s="203"/>
      <c r="X115" s="185"/>
    </row>
    <row r="116" spans="1:24" ht="12.75" x14ac:dyDescent="0.2">
      <c r="A116" s="184">
        <f t="shared" si="5"/>
        <v>111</v>
      </c>
      <c r="B116" s="185"/>
      <c r="C116" s="185"/>
      <c r="D116" s="201"/>
      <c r="E116" s="202"/>
      <c r="F116" s="185"/>
      <c r="G116" s="187" t="str">
        <f t="shared" si="4"/>
        <v/>
      </c>
      <c r="H116" s="186"/>
      <c r="I116" s="187" t="str">
        <f t="shared" ref="I116:I179" si="6">IF(H116="O",3,IF(G116="A",7,IF(G116="B",6,IF(G116="C",5,IF(G116="D",4,IF(G116="E",3,IF(G116="F",2,IF(G116="G",1,""))))))))</f>
        <v/>
      </c>
      <c r="J116" s="204"/>
      <c r="K116" s="204"/>
      <c r="L116" s="204"/>
      <c r="M116" s="204"/>
      <c r="N116" s="204"/>
      <c r="O116" s="204"/>
      <c r="P116" s="204"/>
      <c r="Q116" s="204"/>
      <c r="R116" s="204"/>
      <c r="S116" s="204"/>
      <c r="T116" s="204"/>
      <c r="U116" s="204"/>
      <c r="V116" s="203"/>
      <c r="W116" s="203"/>
      <c r="X116" s="185"/>
    </row>
    <row r="117" spans="1:24" ht="12.75" x14ac:dyDescent="0.2">
      <c r="A117" s="184">
        <f t="shared" si="5"/>
        <v>112</v>
      </c>
      <c r="B117" s="185"/>
      <c r="C117" s="185"/>
      <c r="D117" s="201"/>
      <c r="E117" s="202"/>
      <c r="F117" s="185"/>
      <c r="G117" s="187" t="str">
        <f t="shared" si="4"/>
        <v/>
      </c>
      <c r="H117" s="186"/>
      <c r="I117" s="187" t="str">
        <f t="shared" si="6"/>
        <v/>
      </c>
      <c r="J117" s="204"/>
      <c r="K117" s="204"/>
      <c r="L117" s="204"/>
      <c r="M117" s="204"/>
      <c r="N117" s="204"/>
      <c r="O117" s="204"/>
      <c r="P117" s="204"/>
      <c r="Q117" s="204"/>
      <c r="R117" s="204"/>
      <c r="S117" s="204"/>
      <c r="T117" s="204"/>
      <c r="U117" s="204"/>
      <c r="V117" s="203"/>
      <c r="W117" s="203"/>
      <c r="X117" s="185"/>
    </row>
    <row r="118" spans="1:24" ht="12.75" x14ac:dyDescent="0.2">
      <c r="A118" s="184">
        <f t="shared" si="5"/>
        <v>113</v>
      </c>
      <c r="B118" s="185"/>
      <c r="C118" s="185"/>
      <c r="D118" s="201"/>
      <c r="E118" s="202"/>
      <c r="F118" s="185"/>
      <c r="G118" s="187" t="str">
        <f t="shared" si="4"/>
        <v/>
      </c>
      <c r="H118" s="186"/>
      <c r="I118" s="187" t="str">
        <f t="shared" si="6"/>
        <v/>
      </c>
      <c r="J118" s="204"/>
      <c r="K118" s="204"/>
      <c r="L118" s="204"/>
      <c r="M118" s="204"/>
      <c r="N118" s="204"/>
      <c r="O118" s="204"/>
      <c r="P118" s="204"/>
      <c r="Q118" s="204"/>
      <c r="R118" s="204"/>
      <c r="S118" s="204"/>
      <c r="T118" s="204"/>
      <c r="U118" s="204"/>
      <c r="V118" s="203"/>
      <c r="W118" s="203"/>
      <c r="X118" s="185"/>
    </row>
    <row r="119" spans="1:24" ht="12.75" x14ac:dyDescent="0.2">
      <c r="A119" s="184">
        <f t="shared" si="5"/>
        <v>114</v>
      </c>
      <c r="B119" s="185"/>
      <c r="C119" s="185"/>
      <c r="D119" s="201"/>
      <c r="E119" s="202"/>
      <c r="F119" s="185"/>
      <c r="G119" s="187" t="str">
        <f t="shared" si="4"/>
        <v/>
      </c>
      <c r="H119" s="186"/>
      <c r="I119" s="187" t="str">
        <f t="shared" si="6"/>
        <v/>
      </c>
      <c r="J119" s="204"/>
      <c r="K119" s="204"/>
      <c r="L119" s="204"/>
      <c r="M119" s="204"/>
      <c r="N119" s="204"/>
      <c r="O119" s="204"/>
      <c r="P119" s="204"/>
      <c r="Q119" s="204"/>
      <c r="R119" s="204"/>
      <c r="S119" s="204"/>
      <c r="T119" s="204"/>
      <c r="U119" s="204"/>
      <c r="V119" s="203"/>
      <c r="W119" s="203"/>
      <c r="X119" s="185"/>
    </row>
    <row r="120" spans="1:24" ht="12.75" x14ac:dyDescent="0.2">
      <c r="A120" s="184">
        <f t="shared" si="5"/>
        <v>115</v>
      </c>
      <c r="B120" s="185"/>
      <c r="C120" s="185"/>
      <c r="D120" s="201"/>
      <c r="E120" s="202"/>
      <c r="F120" s="185"/>
      <c r="G120" s="187" t="str">
        <f t="shared" si="4"/>
        <v/>
      </c>
      <c r="H120" s="186"/>
      <c r="I120" s="187" t="str">
        <f t="shared" si="6"/>
        <v/>
      </c>
      <c r="J120" s="204"/>
      <c r="K120" s="204"/>
      <c r="L120" s="204"/>
      <c r="M120" s="204"/>
      <c r="N120" s="204"/>
      <c r="O120" s="204"/>
      <c r="P120" s="204"/>
      <c r="Q120" s="204"/>
      <c r="R120" s="204"/>
      <c r="S120" s="204"/>
      <c r="T120" s="204"/>
      <c r="U120" s="204"/>
      <c r="V120" s="203"/>
      <c r="W120" s="203"/>
      <c r="X120" s="185"/>
    </row>
    <row r="121" spans="1:24" ht="12.75" x14ac:dyDescent="0.2">
      <c r="A121" s="184">
        <f t="shared" si="5"/>
        <v>116</v>
      </c>
      <c r="B121" s="185"/>
      <c r="C121" s="185"/>
      <c r="D121" s="201"/>
      <c r="E121" s="202"/>
      <c r="F121" s="185"/>
      <c r="G121" s="187" t="str">
        <f t="shared" si="4"/>
        <v/>
      </c>
      <c r="H121" s="186"/>
      <c r="I121" s="187" t="str">
        <f t="shared" si="6"/>
        <v/>
      </c>
      <c r="J121" s="204"/>
      <c r="K121" s="204"/>
      <c r="L121" s="204"/>
      <c r="M121" s="204"/>
      <c r="N121" s="204"/>
      <c r="O121" s="204"/>
      <c r="P121" s="204"/>
      <c r="Q121" s="204"/>
      <c r="R121" s="204"/>
      <c r="S121" s="204"/>
      <c r="T121" s="204"/>
      <c r="U121" s="204"/>
      <c r="V121" s="203"/>
      <c r="W121" s="203"/>
      <c r="X121" s="185"/>
    </row>
    <row r="122" spans="1:24" ht="12.75" x14ac:dyDescent="0.2">
      <c r="A122" s="184">
        <f t="shared" si="5"/>
        <v>117</v>
      </c>
      <c r="B122" s="185"/>
      <c r="C122" s="185"/>
      <c r="D122" s="201"/>
      <c r="E122" s="202"/>
      <c r="F122" s="185"/>
      <c r="G122" s="187" t="str">
        <f t="shared" si="4"/>
        <v/>
      </c>
      <c r="H122" s="186"/>
      <c r="I122" s="187" t="str">
        <f t="shared" si="6"/>
        <v/>
      </c>
      <c r="J122" s="204"/>
      <c r="K122" s="204"/>
      <c r="L122" s="204"/>
      <c r="M122" s="204"/>
      <c r="N122" s="204"/>
      <c r="O122" s="204"/>
      <c r="P122" s="204"/>
      <c r="Q122" s="204"/>
      <c r="R122" s="204"/>
      <c r="S122" s="204"/>
      <c r="T122" s="204"/>
      <c r="U122" s="204"/>
      <c r="V122" s="203"/>
      <c r="W122" s="203"/>
      <c r="X122" s="185"/>
    </row>
    <row r="123" spans="1:24" ht="12.75" x14ac:dyDescent="0.2">
      <c r="A123" s="184">
        <f t="shared" si="5"/>
        <v>118</v>
      </c>
      <c r="B123" s="185"/>
      <c r="C123" s="185"/>
      <c r="D123" s="201"/>
      <c r="E123" s="202"/>
      <c r="F123" s="185"/>
      <c r="G123" s="187" t="str">
        <f t="shared" si="4"/>
        <v/>
      </c>
      <c r="H123" s="186"/>
      <c r="I123" s="187" t="str">
        <f t="shared" si="6"/>
        <v/>
      </c>
      <c r="J123" s="204"/>
      <c r="K123" s="204"/>
      <c r="L123" s="204"/>
      <c r="M123" s="204"/>
      <c r="N123" s="204"/>
      <c r="O123" s="204"/>
      <c r="P123" s="204"/>
      <c r="Q123" s="204"/>
      <c r="R123" s="204"/>
      <c r="S123" s="204"/>
      <c r="T123" s="204"/>
      <c r="U123" s="204"/>
      <c r="V123" s="203"/>
      <c r="W123" s="203"/>
      <c r="X123" s="185"/>
    </row>
    <row r="124" spans="1:24" ht="12.75" x14ac:dyDescent="0.2">
      <c r="A124" s="184">
        <f t="shared" si="5"/>
        <v>119</v>
      </c>
      <c r="B124" s="185"/>
      <c r="C124" s="185"/>
      <c r="D124" s="201"/>
      <c r="E124" s="202"/>
      <c r="F124" s="185"/>
      <c r="G124" s="187" t="str">
        <f t="shared" si="4"/>
        <v/>
      </c>
      <c r="H124" s="186"/>
      <c r="I124" s="187" t="str">
        <f t="shared" si="6"/>
        <v/>
      </c>
      <c r="J124" s="204"/>
      <c r="K124" s="204"/>
      <c r="L124" s="204"/>
      <c r="M124" s="204"/>
      <c r="N124" s="204"/>
      <c r="O124" s="204"/>
      <c r="P124" s="204"/>
      <c r="Q124" s="204"/>
      <c r="R124" s="204"/>
      <c r="S124" s="204"/>
      <c r="T124" s="204"/>
      <c r="U124" s="204"/>
      <c r="V124" s="203"/>
      <c r="W124" s="203"/>
      <c r="X124" s="185"/>
    </row>
    <row r="125" spans="1:24" ht="12.75" x14ac:dyDescent="0.2">
      <c r="A125" s="184">
        <f t="shared" si="5"/>
        <v>120</v>
      </c>
      <c r="B125" s="185"/>
      <c r="C125" s="185"/>
      <c r="D125" s="201"/>
      <c r="E125" s="202"/>
      <c r="F125" s="185"/>
      <c r="G125" s="187" t="str">
        <f t="shared" si="4"/>
        <v/>
      </c>
      <c r="H125" s="186"/>
      <c r="I125" s="187" t="str">
        <f t="shared" si="6"/>
        <v/>
      </c>
      <c r="J125" s="204"/>
      <c r="K125" s="204"/>
      <c r="L125" s="204"/>
      <c r="M125" s="204"/>
      <c r="N125" s="204"/>
      <c r="O125" s="204"/>
      <c r="P125" s="204"/>
      <c r="Q125" s="204"/>
      <c r="R125" s="204"/>
      <c r="S125" s="204"/>
      <c r="T125" s="204"/>
      <c r="U125" s="204"/>
      <c r="V125" s="203"/>
      <c r="W125" s="203"/>
      <c r="X125" s="185"/>
    </row>
    <row r="126" spans="1:24" ht="12.75" x14ac:dyDescent="0.2">
      <c r="A126" s="184">
        <f t="shared" si="5"/>
        <v>121</v>
      </c>
      <c r="B126" s="185"/>
      <c r="C126" s="185"/>
      <c r="D126" s="201"/>
      <c r="E126" s="202"/>
      <c r="F126" s="185"/>
      <c r="G126" s="187" t="str">
        <f t="shared" si="4"/>
        <v/>
      </c>
      <c r="H126" s="186"/>
      <c r="I126" s="187" t="str">
        <f t="shared" si="6"/>
        <v/>
      </c>
      <c r="J126" s="204"/>
      <c r="K126" s="204"/>
      <c r="L126" s="204"/>
      <c r="M126" s="204"/>
      <c r="N126" s="204"/>
      <c r="O126" s="204"/>
      <c r="P126" s="204"/>
      <c r="Q126" s="204"/>
      <c r="R126" s="204"/>
      <c r="S126" s="204"/>
      <c r="T126" s="204"/>
      <c r="U126" s="204"/>
      <c r="V126" s="203"/>
      <c r="W126" s="203"/>
      <c r="X126" s="185"/>
    </row>
    <row r="127" spans="1:24" ht="12.75" x14ac:dyDescent="0.2">
      <c r="A127" s="184">
        <f t="shared" si="5"/>
        <v>122</v>
      </c>
      <c r="B127" s="185"/>
      <c r="C127" s="185"/>
      <c r="D127" s="201"/>
      <c r="E127" s="202"/>
      <c r="F127" s="185"/>
      <c r="G127" s="187" t="str">
        <f t="shared" si="4"/>
        <v/>
      </c>
      <c r="H127" s="186"/>
      <c r="I127" s="187" t="str">
        <f t="shared" si="6"/>
        <v/>
      </c>
      <c r="J127" s="204"/>
      <c r="K127" s="204"/>
      <c r="L127" s="204"/>
      <c r="M127" s="204"/>
      <c r="N127" s="204"/>
      <c r="O127" s="204"/>
      <c r="P127" s="204"/>
      <c r="Q127" s="204"/>
      <c r="R127" s="204"/>
      <c r="S127" s="204"/>
      <c r="T127" s="204"/>
      <c r="U127" s="204"/>
      <c r="V127" s="203"/>
      <c r="W127" s="203"/>
      <c r="X127" s="185"/>
    </row>
    <row r="128" spans="1:24" ht="12.75" x14ac:dyDescent="0.2">
      <c r="A128" s="184">
        <f t="shared" si="5"/>
        <v>123</v>
      </c>
      <c r="B128" s="185"/>
      <c r="C128" s="185"/>
      <c r="D128" s="201"/>
      <c r="E128" s="202"/>
      <c r="F128" s="185"/>
      <c r="G128" s="187" t="str">
        <f t="shared" si="4"/>
        <v/>
      </c>
      <c r="H128" s="186"/>
      <c r="I128" s="187" t="str">
        <f t="shared" si="6"/>
        <v/>
      </c>
      <c r="J128" s="204"/>
      <c r="K128" s="204"/>
      <c r="L128" s="204"/>
      <c r="M128" s="204"/>
      <c r="N128" s="204"/>
      <c r="O128" s="204"/>
      <c r="P128" s="204"/>
      <c r="Q128" s="204"/>
      <c r="R128" s="204"/>
      <c r="S128" s="204"/>
      <c r="T128" s="204"/>
      <c r="U128" s="204"/>
      <c r="V128" s="203"/>
      <c r="W128" s="203"/>
      <c r="X128" s="185"/>
    </row>
    <row r="129" spans="1:24" ht="12.75" customHeight="1" x14ac:dyDescent="0.2">
      <c r="A129" s="184">
        <f t="shared" si="5"/>
        <v>124</v>
      </c>
      <c r="B129" s="185"/>
      <c r="C129" s="185"/>
      <c r="D129" s="201"/>
      <c r="E129" s="202"/>
      <c r="F129" s="185"/>
      <c r="G129" s="187" t="str">
        <f t="shared" si="4"/>
        <v/>
      </c>
      <c r="H129" s="186"/>
      <c r="I129" s="187" t="str">
        <f t="shared" si="6"/>
        <v/>
      </c>
      <c r="J129" s="204"/>
      <c r="K129" s="204"/>
      <c r="L129" s="204"/>
      <c r="M129" s="204"/>
      <c r="N129" s="204"/>
      <c r="O129" s="204"/>
      <c r="P129" s="204"/>
      <c r="Q129" s="204"/>
      <c r="R129" s="204"/>
      <c r="S129" s="204"/>
      <c r="T129" s="204"/>
      <c r="U129" s="204"/>
      <c r="V129" s="203"/>
      <c r="W129" s="203"/>
      <c r="X129" s="185"/>
    </row>
    <row r="130" spans="1:24" ht="12.75" customHeight="1" x14ac:dyDescent="0.2">
      <c r="A130" s="184">
        <f t="shared" si="5"/>
        <v>125</v>
      </c>
      <c r="B130" s="185"/>
      <c r="C130" s="185"/>
      <c r="D130" s="201"/>
      <c r="E130" s="202"/>
      <c r="F130" s="185"/>
      <c r="G130" s="187" t="str">
        <f t="shared" si="4"/>
        <v/>
      </c>
      <c r="H130" s="186"/>
      <c r="I130" s="187" t="str">
        <f t="shared" si="6"/>
        <v/>
      </c>
      <c r="J130" s="204"/>
      <c r="K130" s="204"/>
      <c r="L130" s="204"/>
      <c r="M130" s="204"/>
      <c r="N130" s="204"/>
      <c r="O130" s="204"/>
      <c r="P130" s="204"/>
      <c r="Q130" s="204"/>
      <c r="R130" s="204"/>
      <c r="S130" s="204"/>
      <c r="T130" s="204"/>
      <c r="U130" s="204"/>
      <c r="V130" s="203"/>
      <c r="W130" s="203"/>
      <c r="X130" s="185"/>
    </row>
    <row r="131" spans="1:24" ht="12.75" customHeight="1" x14ac:dyDescent="0.2">
      <c r="A131" s="184">
        <f t="shared" si="5"/>
        <v>126</v>
      </c>
      <c r="B131" s="185"/>
      <c r="C131" s="185"/>
      <c r="D131" s="201"/>
      <c r="E131" s="202"/>
      <c r="F131" s="185"/>
      <c r="G131" s="187" t="str">
        <f t="shared" si="4"/>
        <v/>
      </c>
      <c r="H131" s="186"/>
      <c r="I131" s="187" t="str">
        <f t="shared" si="6"/>
        <v/>
      </c>
      <c r="J131" s="204"/>
      <c r="K131" s="204"/>
      <c r="L131" s="204"/>
      <c r="M131" s="204"/>
      <c r="N131" s="204"/>
      <c r="O131" s="204"/>
      <c r="P131" s="204"/>
      <c r="Q131" s="204"/>
      <c r="R131" s="204"/>
      <c r="S131" s="204"/>
      <c r="T131" s="204"/>
      <c r="U131" s="204"/>
      <c r="V131" s="203"/>
      <c r="W131" s="203"/>
      <c r="X131" s="185"/>
    </row>
    <row r="132" spans="1:24" ht="12.75" customHeight="1" x14ac:dyDescent="0.2">
      <c r="A132" s="184">
        <f t="shared" si="5"/>
        <v>127</v>
      </c>
      <c r="B132" s="185"/>
      <c r="C132" s="185"/>
      <c r="D132" s="201"/>
      <c r="E132" s="202"/>
      <c r="F132" s="185"/>
      <c r="G132" s="187" t="str">
        <f t="shared" si="4"/>
        <v/>
      </c>
      <c r="H132" s="186"/>
      <c r="I132" s="187" t="str">
        <f t="shared" si="6"/>
        <v/>
      </c>
      <c r="J132" s="204"/>
      <c r="K132" s="204"/>
      <c r="L132" s="204"/>
      <c r="M132" s="204"/>
      <c r="N132" s="204"/>
      <c r="O132" s="204"/>
      <c r="P132" s="204"/>
      <c r="Q132" s="204"/>
      <c r="R132" s="204"/>
      <c r="S132" s="204"/>
      <c r="T132" s="204"/>
      <c r="U132" s="204"/>
      <c r="V132" s="203"/>
      <c r="W132" s="203"/>
      <c r="X132" s="185"/>
    </row>
    <row r="133" spans="1:24" ht="12.75" customHeight="1" x14ac:dyDescent="0.2">
      <c r="A133" s="184">
        <f t="shared" si="5"/>
        <v>128</v>
      </c>
      <c r="B133" s="185"/>
      <c r="C133" s="185"/>
      <c r="D133" s="201"/>
      <c r="E133" s="202"/>
      <c r="F133" s="185"/>
      <c r="G133" s="187" t="str">
        <f t="shared" si="4"/>
        <v/>
      </c>
      <c r="H133" s="186"/>
      <c r="I133" s="187" t="str">
        <f t="shared" si="6"/>
        <v/>
      </c>
      <c r="J133" s="204"/>
      <c r="K133" s="204"/>
      <c r="L133" s="204"/>
      <c r="M133" s="204"/>
      <c r="N133" s="204"/>
      <c r="O133" s="204"/>
      <c r="P133" s="204"/>
      <c r="Q133" s="204"/>
      <c r="R133" s="204"/>
      <c r="S133" s="204"/>
      <c r="T133" s="204"/>
      <c r="U133" s="204"/>
      <c r="V133" s="203"/>
      <c r="W133" s="203"/>
      <c r="X133" s="185"/>
    </row>
    <row r="134" spans="1:24" ht="12.75" customHeight="1" x14ac:dyDescent="0.2">
      <c r="A134" s="184">
        <f t="shared" si="5"/>
        <v>129</v>
      </c>
      <c r="B134" s="185"/>
      <c r="C134" s="185"/>
      <c r="D134" s="201"/>
      <c r="E134" s="202"/>
      <c r="F134" s="185"/>
      <c r="G134" s="187" t="str">
        <f t="shared" si="4"/>
        <v/>
      </c>
      <c r="H134" s="186"/>
      <c r="I134" s="187" t="str">
        <f t="shared" si="6"/>
        <v/>
      </c>
      <c r="J134" s="204"/>
      <c r="K134" s="204"/>
      <c r="L134" s="204"/>
      <c r="M134" s="204"/>
      <c r="N134" s="204"/>
      <c r="O134" s="204"/>
      <c r="P134" s="204"/>
      <c r="Q134" s="204"/>
      <c r="R134" s="204"/>
      <c r="S134" s="204"/>
      <c r="T134" s="204"/>
      <c r="U134" s="204"/>
      <c r="V134" s="203"/>
      <c r="W134" s="203"/>
      <c r="X134" s="185"/>
    </row>
    <row r="135" spans="1:24" ht="12.75" customHeight="1" x14ac:dyDescent="0.2">
      <c r="A135" s="184">
        <f t="shared" si="5"/>
        <v>130</v>
      </c>
      <c r="B135" s="185"/>
      <c r="C135" s="185"/>
      <c r="D135" s="201"/>
      <c r="E135" s="202"/>
      <c r="F135" s="185"/>
      <c r="G135" s="187" t="str">
        <f t="shared" ref="G135:G198" si="7">IF(F135="FIBA","A",IF(F135="Lands-/nasjonal ikke FIBA","B",IF(F135="BLM","C",IF(F135="BLK","C",IF(F135="1M","C",IF(F135="2M","D",IF(F135="1K","D",IF(F135="Øvrig regionskamper","E",IF(F135="U-NM","C",IF(F135="Annen kamp","G",IF(F135="Cupkamp (f.eks. Skandia)","F","")))))))))))</f>
        <v/>
      </c>
      <c r="H135" s="186"/>
      <c r="I135" s="187" t="str">
        <f t="shared" si="6"/>
        <v/>
      </c>
      <c r="J135" s="204"/>
      <c r="K135" s="204"/>
      <c r="L135" s="204"/>
      <c r="M135" s="204"/>
      <c r="N135" s="204"/>
      <c r="O135" s="204"/>
      <c r="P135" s="204"/>
      <c r="Q135" s="204"/>
      <c r="R135" s="204"/>
      <c r="S135" s="204"/>
      <c r="T135" s="204"/>
      <c r="U135" s="204"/>
      <c r="V135" s="203"/>
      <c r="W135" s="203"/>
      <c r="X135" s="185"/>
    </row>
    <row r="136" spans="1:24" ht="12.75" customHeight="1" x14ac:dyDescent="0.2">
      <c r="A136" s="184">
        <f t="shared" si="5"/>
        <v>131</v>
      </c>
      <c r="B136" s="185"/>
      <c r="C136" s="185"/>
      <c r="D136" s="201"/>
      <c r="E136" s="202"/>
      <c r="F136" s="185"/>
      <c r="G136" s="187" t="str">
        <f t="shared" si="7"/>
        <v/>
      </c>
      <c r="H136" s="186"/>
      <c r="I136" s="187" t="str">
        <f t="shared" si="6"/>
        <v/>
      </c>
      <c r="J136" s="204"/>
      <c r="K136" s="204"/>
      <c r="L136" s="204"/>
      <c r="M136" s="204"/>
      <c r="N136" s="204"/>
      <c r="O136" s="204"/>
      <c r="P136" s="204"/>
      <c r="Q136" s="204"/>
      <c r="R136" s="204"/>
      <c r="S136" s="204"/>
      <c r="T136" s="204"/>
      <c r="U136" s="204"/>
      <c r="V136" s="203"/>
      <c r="W136" s="203"/>
      <c r="X136" s="185"/>
    </row>
    <row r="137" spans="1:24" ht="12.75" customHeight="1" x14ac:dyDescent="0.2">
      <c r="A137" s="184">
        <f t="shared" ref="A137:A225" si="8">A136+1</f>
        <v>132</v>
      </c>
      <c r="B137" s="185"/>
      <c r="C137" s="185"/>
      <c r="D137" s="201"/>
      <c r="E137" s="202"/>
      <c r="F137" s="185"/>
      <c r="G137" s="187" t="str">
        <f t="shared" si="7"/>
        <v/>
      </c>
      <c r="H137" s="186"/>
      <c r="I137" s="187" t="str">
        <f t="shared" si="6"/>
        <v/>
      </c>
      <c r="J137" s="204"/>
      <c r="K137" s="204"/>
      <c r="L137" s="204"/>
      <c r="M137" s="204"/>
      <c r="N137" s="204"/>
      <c r="O137" s="204"/>
      <c r="P137" s="204"/>
      <c r="Q137" s="204"/>
      <c r="R137" s="204"/>
      <c r="S137" s="204"/>
      <c r="T137" s="204"/>
      <c r="U137" s="204"/>
      <c r="V137" s="203"/>
      <c r="W137" s="203"/>
      <c r="X137" s="185"/>
    </row>
    <row r="138" spans="1:24" ht="12.75" customHeight="1" x14ac:dyDescent="0.2">
      <c r="A138" s="184">
        <f t="shared" si="8"/>
        <v>133</v>
      </c>
      <c r="B138" s="185"/>
      <c r="C138" s="185"/>
      <c r="D138" s="201"/>
      <c r="E138" s="202"/>
      <c r="F138" s="185"/>
      <c r="G138" s="187" t="str">
        <f t="shared" si="7"/>
        <v/>
      </c>
      <c r="H138" s="186"/>
      <c r="I138" s="187" t="str">
        <f t="shared" si="6"/>
        <v/>
      </c>
      <c r="J138" s="204"/>
      <c r="K138" s="204"/>
      <c r="L138" s="204"/>
      <c r="M138" s="204"/>
      <c r="N138" s="204"/>
      <c r="O138" s="204"/>
      <c r="P138" s="204"/>
      <c r="Q138" s="204"/>
      <c r="R138" s="204"/>
      <c r="S138" s="204"/>
      <c r="T138" s="204"/>
      <c r="U138" s="204"/>
      <c r="V138" s="203"/>
      <c r="W138" s="203"/>
      <c r="X138" s="185"/>
    </row>
    <row r="139" spans="1:24" ht="12.75" customHeight="1" x14ac:dyDescent="0.2">
      <c r="A139" s="184">
        <f t="shared" si="8"/>
        <v>134</v>
      </c>
      <c r="B139" s="185"/>
      <c r="C139" s="185"/>
      <c r="D139" s="201"/>
      <c r="E139" s="202"/>
      <c r="F139" s="185"/>
      <c r="G139" s="187" t="str">
        <f t="shared" si="7"/>
        <v/>
      </c>
      <c r="H139" s="186"/>
      <c r="I139" s="187" t="str">
        <f t="shared" si="6"/>
        <v/>
      </c>
      <c r="J139" s="204"/>
      <c r="K139" s="204"/>
      <c r="L139" s="204"/>
      <c r="M139" s="204"/>
      <c r="N139" s="204"/>
      <c r="O139" s="204"/>
      <c r="P139" s="204"/>
      <c r="Q139" s="204"/>
      <c r="R139" s="204"/>
      <c r="S139" s="204"/>
      <c r="T139" s="204"/>
      <c r="U139" s="204"/>
      <c r="V139" s="203"/>
      <c r="W139" s="203"/>
      <c r="X139" s="185"/>
    </row>
    <row r="140" spans="1:24" ht="12.75" customHeight="1" x14ac:dyDescent="0.2">
      <c r="A140" s="184">
        <f t="shared" si="8"/>
        <v>135</v>
      </c>
      <c r="B140" s="185"/>
      <c r="C140" s="185"/>
      <c r="D140" s="201"/>
      <c r="E140" s="202"/>
      <c r="F140" s="185"/>
      <c r="G140" s="187" t="str">
        <f t="shared" si="7"/>
        <v/>
      </c>
      <c r="H140" s="186"/>
      <c r="I140" s="187" t="str">
        <f t="shared" si="6"/>
        <v/>
      </c>
      <c r="J140" s="204"/>
      <c r="K140" s="204"/>
      <c r="L140" s="204"/>
      <c r="M140" s="204"/>
      <c r="N140" s="204"/>
      <c r="O140" s="204"/>
      <c r="P140" s="204"/>
      <c r="Q140" s="204"/>
      <c r="R140" s="204"/>
      <c r="S140" s="204"/>
      <c r="T140" s="204"/>
      <c r="U140" s="204"/>
      <c r="V140" s="203"/>
      <c r="W140" s="203"/>
      <c r="X140" s="185"/>
    </row>
    <row r="141" spans="1:24" ht="12.75" customHeight="1" x14ac:dyDescent="0.2">
      <c r="A141" s="184">
        <f t="shared" si="8"/>
        <v>136</v>
      </c>
      <c r="B141" s="185"/>
      <c r="C141" s="185"/>
      <c r="D141" s="201"/>
      <c r="E141" s="202"/>
      <c r="F141" s="185"/>
      <c r="G141" s="187" t="str">
        <f t="shared" si="7"/>
        <v/>
      </c>
      <c r="H141" s="186"/>
      <c r="I141" s="187" t="str">
        <f t="shared" si="6"/>
        <v/>
      </c>
      <c r="J141" s="204"/>
      <c r="K141" s="204"/>
      <c r="L141" s="204"/>
      <c r="M141" s="204"/>
      <c r="N141" s="204"/>
      <c r="O141" s="204"/>
      <c r="P141" s="204"/>
      <c r="Q141" s="204"/>
      <c r="R141" s="204"/>
      <c r="S141" s="204"/>
      <c r="T141" s="204"/>
      <c r="U141" s="204"/>
      <c r="V141" s="203"/>
      <c r="W141" s="203"/>
      <c r="X141" s="185"/>
    </row>
    <row r="142" spans="1:24" ht="12.75" x14ac:dyDescent="0.2">
      <c r="A142" s="184">
        <f t="shared" si="8"/>
        <v>137</v>
      </c>
      <c r="B142" s="185"/>
      <c r="C142" s="185"/>
      <c r="D142" s="201"/>
      <c r="E142" s="202"/>
      <c r="F142" s="185"/>
      <c r="G142" s="187" t="str">
        <f t="shared" si="7"/>
        <v/>
      </c>
      <c r="H142" s="186"/>
      <c r="I142" s="187" t="str">
        <f t="shared" si="6"/>
        <v/>
      </c>
      <c r="J142" s="204"/>
      <c r="K142" s="204"/>
      <c r="L142" s="204"/>
      <c r="M142" s="204"/>
      <c r="N142" s="204"/>
      <c r="O142" s="204"/>
      <c r="P142" s="204"/>
      <c r="Q142" s="204"/>
      <c r="R142" s="204"/>
      <c r="S142" s="204"/>
      <c r="T142" s="204"/>
      <c r="U142" s="204"/>
      <c r="V142" s="203"/>
      <c r="W142" s="203"/>
      <c r="X142" s="185"/>
    </row>
    <row r="143" spans="1:24" ht="12.75" x14ac:dyDescent="0.2">
      <c r="A143" s="184">
        <f t="shared" si="8"/>
        <v>138</v>
      </c>
      <c r="B143" s="185"/>
      <c r="C143" s="185"/>
      <c r="D143" s="201"/>
      <c r="E143" s="202"/>
      <c r="F143" s="185"/>
      <c r="G143" s="187" t="str">
        <f t="shared" si="7"/>
        <v/>
      </c>
      <c r="H143" s="186"/>
      <c r="I143" s="187" t="str">
        <f t="shared" si="6"/>
        <v/>
      </c>
      <c r="J143" s="204"/>
      <c r="K143" s="204"/>
      <c r="L143" s="204"/>
      <c r="M143" s="204"/>
      <c r="N143" s="204"/>
      <c r="O143" s="204"/>
      <c r="P143" s="204"/>
      <c r="Q143" s="204"/>
      <c r="R143" s="204"/>
      <c r="S143" s="204"/>
      <c r="T143" s="204"/>
      <c r="U143" s="204"/>
      <c r="V143" s="203"/>
      <c r="W143" s="203"/>
      <c r="X143" s="185"/>
    </row>
    <row r="144" spans="1:24" ht="12.75" x14ac:dyDescent="0.2">
      <c r="A144" s="184">
        <f t="shared" si="8"/>
        <v>139</v>
      </c>
      <c r="B144" s="185"/>
      <c r="C144" s="185"/>
      <c r="D144" s="201"/>
      <c r="E144" s="202"/>
      <c r="F144" s="185"/>
      <c r="G144" s="187" t="str">
        <f t="shared" si="7"/>
        <v/>
      </c>
      <c r="H144" s="186"/>
      <c r="I144" s="187" t="str">
        <f t="shared" si="6"/>
        <v/>
      </c>
      <c r="J144" s="204"/>
      <c r="K144" s="204"/>
      <c r="L144" s="204"/>
      <c r="M144" s="204"/>
      <c r="N144" s="204"/>
      <c r="O144" s="204"/>
      <c r="P144" s="204"/>
      <c r="Q144" s="204"/>
      <c r="R144" s="204"/>
      <c r="S144" s="204"/>
      <c r="T144" s="204"/>
      <c r="U144" s="204"/>
      <c r="V144" s="203"/>
      <c r="W144" s="203"/>
      <c r="X144" s="185"/>
    </row>
    <row r="145" spans="1:24" ht="12.75" x14ac:dyDescent="0.2">
      <c r="A145" s="184">
        <f t="shared" si="8"/>
        <v>140</v>
      </c>
      <c r="B145" s="185"/>
      <c r="C145" s="185"/>
      <c r="D145" s="201"/>
      <c r="E145" s="202"/>
      <c r="F145" s="185"/>
      <c r="G145" s="187" t="str">
        <f t="shared" si="7"/>
        <v/>
      </c>
      <c r="H145" s="186"/>
      <c r="I145" s="187" t="str">
        <f t="shared" si="6"/>
        <v/>
      </c>
      <c r="J145" s="204"/>
      <c r="K145" s="204"/>
      <c r="L145" s="204"/>
      <c r="M145" s="204"/>
      <c r="N145" s="204"/>
      <c r="O145" s="204"/>
      <c r="P145" s="204"/>
      <c r="Q145" s="204"/>
      <c r="R145" s="204"/>
      <c r="S145" s="204"/>
      <c r="T145" s="204"/>
      <c r="U145" s="204"/>
      <c r="V145" s="203"/>
      <c r="W145" s="203"/>
      <c r="X145" s="185"/>
    </row>
    <row r="146" spans="1:24" ht="12.75" x14ac:dyDescent="0.2">
      <c r="A146" s="184">
        <f t="shared" si="8"/>
        <v>141</v>
      </c>
      <c r="B146" s="185"/>
      <c r="C146" s="185"/>
      <c r="D146" s="201"/>
      <c r="E146" s="202"/>
      <c r="F146" s="185"/>
      <c r="G146" s="187" t="str">
        <f t="shared" si="7"/>
        <v/>
      </c>
      <c r="H146" s="186"/>
      <c r="I146" s="187" t="str">
        <f t="shared" si="6"/>
        <v/>
      </c>
      <c r="J146" s="204"/>
      <c r="K146" s="204"/>
      <c r="L146" s="204"/>
      <c r="M146" s="204"/>
      <c r="N146" s="204"/>
      <c r="O146" s="204"/>
      <c r="P146" s="204"/>
      <c r="Q146" s="204"/>
      <c r="R146" s="204"/>
      <c r="S146" s="204"/>
      <c r="T146" s="204"/>
      <c r="U146" s="204"/>
      <c r="V146" s="203"/>
      <c r="W146" s="203"/>
      <c r="X146" s="185"/>
    </row>
    <row r="147" spans="1:24" ht="12.75" x14ac:dyDescent="0.2">
      <c r="A147" s="184">
        <f t="shared" si="8"/>
        <v>142</v>
      </c>
      <c r="B147" s="185"/>
      <c r="C147" s="185"/>
      <c r="D147" s="201"/>
      <c r="E147" s="202"/>
      <c r="F147" s="185"/>
      <c r="G147" s="187" t="str">
        <f t="shared" si="7"/>
        <v/>
      </c>
      <c r="H147" s="186"/>
      <c r="I147" s="187" t="str">
        <f t="shared" si="6"/>
        <v/>
      </c>
      <c r="J147" s="204"/>
      <c r="K147" s="204"/>
      <c r="L147" s="204"/>
      <c r="M147" s="204"/>
      <c r="N147" s="204"/>
      <c r="O147" s="204"/>
      <c r="P147" s="204"/>
      <c r="Q147" s="204"/>
      <c r="R147" s="204"/>
      <c r="S147" s="204"/>
      <c r="T147" s="204"/>
      <c r="U147" s="204"/>
      <c r="V147" s="203"/>
      <c r="W147" s="203"/>
      <c r="X147" s="185"/>
    </row>
    <row r="148" spans="1:24" ht="12.75" x14ac:dyDescent="0.2">
      <c r="A148" s="184">
        <f t="shared" si="8"/>
        <v>143</v>
      </c>
      <c r="B148" s="185"/>
      <c r="C148" s="185"/>
      <c r="D148" s="201"/>
      <c r="E148" s="202"/>
      <c r="F148" s="185"/>
      <c r="G148" s="187" t="str">
        <f t="shared" si="7"/>
        <v/>
      </c>
      <c r="H148" s="186"/>
      <c r="I148" s="187" t="str">
        <f t="shared" si="6"/>
        <v/>
      </c>
      <c r="J148" s="204"/>
      <c r="K148" s="204"/>
      <c r="L148" s="204"/>
      <c r="M148" s="204"/>
      <c r="N148" s="204"/>
      <c r="O148" s="204"/>
      <c r="P148" s="204"/>
      <c r="Q148" s="204"/>
      <c r="R148" s="204"/>
      <c r="S148" s="204"/>
      <c r="T148" s="204"/>
      <c r="U148" s="204"/>
      <c r="V148" s="203"/>
      <c r="W148" s="203"/>
      <c r="X148" s="185"/>
    </row>
    <row r="149" spans="1:24" ht="12.75" x14ac:dyDescent="0.2">
      <c r="A149" s="184">
        <f t="shared" si="8"/>
        <v>144</v>
      </c>
      <c r="B149" s="185"/>
      <c r="C149" s="185"/>
      <c r="D149" s="201"/>
      <c r="E149" s="202"/>
      <c r="F149" s="185"/>
      <c r="G149" s="187" t="str">
        <f t="shared" si="7"/>
        <v/>
      </c>
      <c r="H149" s="186"/>
      <c r="I149" s="187" t="str">
        <f t="shared" si="6"/>
        <v/>
      </c>
      <c r="J149" s="204"/>
      <c r="K149" s="204"/>
      <c r="L149" s="204"/>
      <c r="M149" s="204"/>
      <c r="N149" s="204"/>
      <c r="O149" s="204"/>
      <c r="P149" s="204"/>
      <c r="Q149" s="204"/>
      <c r="R149" s="204"/>
      <c r="S149" s="204"/>
      <c r="T149" s="204"/>
      <c r="U149" s="204"/>
      <c r="V149" s="203"/>
      <c r="W149" s="203"/>
      <c r="X149" s="185"/>
    </row>
    <row r="150" spans="1:24" ht="12.75" x14ac:dyDescent="0.2">
      <c r="A150" s="184">
        <f t="shared" si="8"/>
        <v>145</v>
      </c>
      <c r="B150" s="185"/>
      <c r="C150" s="185"/>
      <c r="D150" s="201"/>
      <c r="E150" s="202"/>
      <c r="F150" s="185"/>
      <c r="G150" s="187" t="str">
        <f t="shared" si="7"/>
        <v/>
      </c>
      <c r="H150" s="186"/>
      <c r="I150" s="187" t="str">
        <f t="shared" si="6"/>
        <v/>
      </c>
      <c r="J150" s="204"/>
      <c r="K150" s="204"/>
      <c r="L150" s="204"/>
      <c r="M150" s="204"/>
      <c r="N150" s="204"/>
      <c r="O150" s="204"/>
      <c r="P150" s="204"/>
      <c r="Q150" s="204"/>
      <c r="R150" s="204"/>
      <c r="S150" s="204"/>
      <c r="T150" s="204"/>
      <c r="U150" s="204"/>
      <c r="V150" s="203"/>
      <c r="W150" s="203"/>
      <c r="X150" s="185"/>
    </row>
    <row r="151" spans="1:24" ht="12.75" x14ac:dyDescent="0.2">
      <c r="A151" s="184">
        <f t="shared" si="8"/>
        <v>146</v>
      </c>
      <c r="B151" s="185"/>
      <c r="C151" s="185"/>
      <c r="D151" s="201"/>
      <c r="E151" s="202"/>
      <c r="F151" s="185"/>
      <c r="G151" s="187" t="str">
        <f t="shared" si="7"/>
        <v/>
      </c>
      <c r="H151" s="186"/>
      <c r="I151" s="187" t="str">
        <f t="shared" si="6"/>
        <v/>
      </c>
      <c r="J151" s="204"/>
      <c r="K151" s="204"/>
      <c r="L151" s="204"/>
      <c r="M151" s="204"/>
      <c r="N151" s="204"/>
      <c r="O151" s="204"/>
      <c r="P151" s="204"/>
      <c r="Q151" s="204"/>
      <c r="R151" s="204"/>
      <c r="S151" s="204"/>
      <c r="T151" s="204"/>
      <c r="U151" s="204"/>
      <c r="V151" s="203"/>
      <c r="W151" s="203"/>
      <c r="X151" s="185"/>
    </row>
    <row r="152" spans="1:24" ht="12.75" x14ac:dyDescent="0.2">
      <c r="A152" s="184">
        <f t="shared" si="8"/>
        <v>147</v>
      </c>
      <c r="B152" s="185"/>
      <c r="C152" s="185"/>
      <c r="D152" s="201"/>
      <c r="E152" s="202"/>
      <c r="F152" s="185"/>
      <c r="G152" s="187" t="str">
        <f t="shared" si="7"/>
        <v/>
      </c>
      <c r="H152" s="186"/>
      <c r="I152" s="187" t="str">
        <f t="shared" si="6"/>
        <v/>
      </c>
      <c r="J152" s="204"/>
      <c r="K152" s="204"/>
      <c r="L152" s="204"/>
      <c r="M152" s="204"/>
      <c r="N152" s="204"/>
      <c r="O152" s="204"/>
      <c r="P152" s="204"/>
      <c r="Q152" s="204"/>
      <c r="R152" s="204"/>
      <c r="S152" s="204"/>
      <c r="T152" s="204"/>
      <c r="U152" s="204"/>
      <c r="V152" s="203"/>
      <c r="W152" s="203"/>
      <c r="X152" s="185"/>
    </row>
    <row r="153" spans="1:24" ht="12.75" x14ac:dyDescent="0.2">
      <c r="A153" s="184">
        <f t="shared" si="8"/>
        <v>148</v>
      </c>
      <c r="B153" s="185"/>
      <c r="C153" s="185"/>
      <c r="D153" s="201"/>
      <c r="E153" s="202"/>
      <c r="F153" s="185"/>
      <c r="G153" s="187" t="str">
        <f t="shared" si="7"/>
        <v/>
      </c>
      <c r="H153" s="186"/>
      <c r="I153" s="187" t="str">
        <f t="shared" si="6"/>
        <v/>
      </c>
      <c r="J153" s="204"/>
      <c r="K153" s="204"/>
      <c r="L153" s="204"/>
      <c r="M153" s="204"/>
      <c r="N153" s="204"/>
      <c r="O153" s="204"/>
      <c r="P153" s="204"/>
      <c r="Q153" s="204"/>
      <c r="R153" s="204"/>
      <c r="S153" s="204"/>
      <c r="T153" s="204"/>
      <c r="U153" s="204"/>
      <c r="V153" s="203"/>
      <c r="W153" s="203"/>
      <c r="X153" s="185"/>
    </row>
    <row r="154" spans="1:24" ht="12.75" x14ac:dyDescent="0.2">
      <c r="A154" s="184">
        <f t="shared" si="8"/>
        <v>149</v>
      </c>
      <c r="B154" s="185"/>
      <c r="C154" s="185"/>
      <c r="D154" s="201"/>
      <c r="E154" s="202"/>
      <c r="F154" s="185"/>
      <c r="G154" s="187" t="str">
        <f t="shared" si="7"/>
        <v/>
      </c>
      <c r="H154" s="186"/>
      <c r="I154" s="187" t="str">
        <f t="shared" si="6"/>
        <v/>
      </c>
      <c r="J154" s="204"/>
      <c r="K154" s="204"/>
      <c r="L154" s="204"/>
      <c r="M154" s="204"/>
      <c r="N154" s="204"/>
      <c r="O154" s="204"/>
      <c r="P154" s="204"/>
      <c r="Q154" s="204"/>
      <c r="R154" s="204"/>
      <c r="S154" s="204"/>
      <c r="T154" s="204"/>
      <c r="U154" s="204"/>
      <c r="V154" s="203"/>
      <c r="W154" s="203"/>
      <c r="X154" s="185"/>
    </row>
    <row r="155" spans="1:24" ht="12.75" x14ac:dyDescent="0.2">
      <c r="A155" s="184">
        <f t="shared" si="8"/>
        <v>150</v>
      </c>
      <c r="B155" s="185"/>
      <c r="C155" s="185"/>
      <c r="D155" s="201"/>
      <c r="E155" s="202"/>
      <c r="F155" s="185"/>
      <c r="G155" s="187" t="str">
        <f t="shared" si="7"/>
        <v/>
      </c>
      <c r="H155" s="186"/>
      <c r="I155" s="187" t="str">
        <f t="shared" si="6"/>
        <v/>
      </c>
      <c r="J155" s="204"/>
      <c r="K155" s="204"/>
      <c r="L155" s="204"/>
      <c r="M155" s="204"/>
      <c r="N155" s="204"/>
      <c r="O155" s="204"/>
      <c r="P155" s="204"/>
      <c r="Q155" s="204"/>
      <c r="R155" s="204"/>
      <c r="S155" s="204"/>
      <c r="T155" s="204"/>
      <c r="U155" s="204"/>
      <c r="V155" s="203"/>
      <c r="W155" s="203"/>
      <c r="X155" s="185"/>
    </row>
    <row r="156" spans="1:24" ht="12.75" x14ac:dyDescent="0.2">
      <c r="A156" s="184">
        <f t="shared" si="8"/>
        <v>151</v>
      </c>
      <c r="B156" s="185"/>
      <c r="C156" s="185"/>
      <c r="D156" s="201"/>
      <c r="E156" s="202"/>
      <c r="F156" s="185"/>
      <c r="G156" s="187" t="str">
        <f t="shared" si="7"/>
        <v/>
      </c>
      <c r="H156" s="186"/>
      <c r="I156" s="187" t="str">
        <f t="shared" si="6"/>
        <v/>
      </c>
      <c r="J156" s="204"/>
      <c r="K156" s="204"/>
      <c r="L156" s="204"/>
      <c r="M156" s="204"/>
      <c r="N156" s="204"/>
      <c r="O156" s="204"/>
      <c r="P156" s="204"/>
      <c r="Q156" s="204"/>
      <c r="R156" s="204"/>
      <c r="S156" s="204"/>
      <c r="T156" s="204"/>
      <c r="U156" s="204"/>
      <c r="V156" s="203"/>
      <c r="W156" s="203"/>
      <c r="X156" s="185"/>
    </row>
    <row r="157" spans="1:24" ht="12.75" x14ac:dyDescent="0.2">
      <c r="A157" s="184">
        <f t="shared" si="8"/>
        <v>152</v>
      </c>
      <c r="B157" s="185"/>
      <c r="C157" s="185"/>
      <c r="D157" s="201"/>
      <c r="E157" s="202"/>
      <c r="F157" s="185"/>
      <c r="G157" s="187" t="str">
        <f t="shared" si="7"/>
        <v/>
      </c>
      <c r="H157" s="186"/>
      <c r="I157" s="187" t="str">
        <f t="shared" si="6"/>
        <v/>
      </c>
      <c r="J157" s="204"/>
      <c r="K157" s="204"/>
      <c r="L157" s="204"/>
      <c r="M157" s="204"/>
      <c r="N157" s="204"/>
      <c r="O157" s="204"/>
      <c r="P157" s="204"/>
      <c r="Q157" s="204"/>
      <c r="R157" s="204"/>
      <c r="S157" s="204"/>
      <c r="T157" s="204"/>
      <c r="U157" s="204"/>
      <c r="V157" s="203"/>
      <c r="W157" s="203"/>
      <c r="X157" s="185"/>
    </row>
    <row r="158" spans="1:24" ht="12.75" x14ac:dyDescent="0.2">
      <c r="A158" s="184">
        <f t="shared" si="8"/>
        <v>153</v>
      </c>
      <c r="B158" s="185"/>
      <c r="C158" s="185"/>
      <c r="D158" s="201"/>
      <c r="E158" s="202"/>
      <c r="F158" s="185"/>
      <c r="G158" s="187" t="str">
        <f t="shared" si="7"/>
        <v/>
      </c>
      <c r="H158" s="186"/>
      <c r="I158" s="187" t="str">
        <f t="shared" si="6"/>
        <v/>
      </c>
      <c r="J158" s="204"/>
      <c r="K158" s="204"/>
      <c r="L158" s="204"/>
      <c r="M158" s="204"/>
      <c r="N158" s="204"/>
      <c r="O158" s="204"/>
      <c r="P158" s="204"/>
      <c r="Q158" s="204"/>
      <c r="R158" s="204"/>
      <c r="S158" s="204"/>
      <c r="T158" s="204"/>
      <c r="U158" s="204"/>
      <c r="V158" s="203"/>
      <c r="W158" s="203"/>
      <c r="X158" s="185"/>
    </row>
    <row r="159" spans="1:24" ht="12.75" x14ac:dyDescent="0.2">
      <c r="A159" s="184">
        <f t="shared" si="8"/>
        <v>154</v>
      </c>
      <c r="B159" s="185"/>
      <c r="C159" s="185"/>
      <c r="D159" s="201"/>
      <c r="E159" s="202"/>
      <c r="F159" s="185"/>
      <c r="G159" s="187" t="str">
        <f t="shared" si="7"/>
        <v/>
      </c>
      <c r="H159" s="186"/>
      <c r="I159" s="187" t="str">
        <f t="shared" si="6"/>
        <v/>
      </c>
      <c r="J159" s="204"/>
      <c r="K159" s="204"/>
      <c r="L159" s="204"/>
      <c r="M159" s="204"/>
      <c r="N159" s="204"/>
      <c r="O159" s="204"/>
      <c r="P159" s="204"/>
      <c r="Q159" s="204"/>
      <c r="R159" s="204"/>
      <c r="S159" s="204"/>
      <c r="T159" s="204"/>
      <c r="U159" s="204"/>
      <c r="V159" s="203"/>
      <c r="W159" s="203"/>
      <c r="X159" s="185"/>
    </row>
    <row r="160" spans="1:24" ht="12.75" x14ac:dyDescent="0.2">
      <c r="A160" s="184">
        <f t="shared" si="8"/>
        <v>155</v>
      </c>
      <c r="B160" s="185"/>
      <c r="C160" s="185"/>
      <c r="D160" s="201"/>
      <c r="E160" s="202"/>
      <c r="F160" s="185"/>
      <c r="G160" s="187" t="str">
        <f t="shared" si="7"/>
        <v/>
      </c>
      <c r="H160" s="186"/>
      <c r="I160" s="187" t="str">
        <f t="shared" si="6"/>
        <v/>
      </c>
      <c r="J160" s="204"/>
      <c r="K160" s="204"/>
      <c r="L160" s="204"/>
      <c r="M160" s="204"/>
      <c r="N160" s="204"/>
      <c r="O160" s="204"/>
      <c r="P160" s="204"/>
      <c r="Q160" s="204"/>
      <c r="R160" s="204"/>
      <c r="S160" s="204"/>
      <c r="T160" s="204"/>
      <c r="U160" s="204"/>
      <c r="V160" s="203"/>
      <c r="W160" s="203"/>
      <c r="X160" s="185"/>
    </row>
    <row r="161" spans="1:24" ht="12.75" x14ac:dyDescent="0.2">
      <c r="A161" s="184">
        <f t="shared" si="8"/>
        <v>156</v>
      </c>
      <c r="B161" s="185"/>
      <c r="C161" s="185"/>
      <c r="D161" s="201"/>
      <c r="E161" s="202"/>
      <c r="F161" s="185"/>
      <c r="G161" s="187" t="str">
        <f t="shared" si="7"/>
        <v/>
      </c>
      <c r="H161" s="186"/>
      <c r="I161" s="187" t="str">
        <f t="shared" si="6"/>
        <v/>
      </c>
      <c r="J161" s="204"/>
      <c r="K161" s="204"/>
      <c r="L161" s="204"/>
      <c r="M161" s="204"/>
      <c r="N161" s="204"/>
      <c r="O161" s="204"/>
      <c r="P161" s="204"/>
      <c r="Q161" s="204"/>
      <c r="R161" s="204"/>
      <c r="S161" s="204"/>
      <c r="T161" s="204"/>
      <c r="U161" s="204"/>
      <c r="V161" s="203"/>
      <c r="W161" s="203"/>
      <c r="X161" s="185"/>
    </row>
    <row r="162" spans="1:24" ht="12.75" x14ac:dyDescent="0.2">
      <c r="A162" s="184">
        <f t="shared" si="8"/>
        <v>157</v>
      </c>
      <c r="B162" s="185"/>
      <c r="C162" s="185"/>
      <c r="D162" s="201"/>
      <c r="E162" s="202"/>
      <c r="F162" s="185"/>
      <c r="G162" s="187" t="str">
        <f t="shared" si="7"/>
        <v/>
      </c>
      <c r="H162" s="186"/>
      <c r="I162" s="187" t="str">
        <f t="shared" si="6"/>
        <v/>
      </c>
      <c r="J162" s="204"/>
      <c r="K162" s="204"/>
      <c r="L162" s="204"/>
      <c r="M162" s="204"/>
      <c r="N162" s="204"/>
      <c r="O162" s="204"/>
      <c r="P162" s="204"/>
      <c r="Q162" s="204"/>
      <c r="R162" s="204"/>
      <c r="S162" s="204"/>
      <c r="T162" s="204"/>
      <c r="U162" s="204"/>
      <c r="V162" s="203"/>
      <c r="W162" s="203"/>
      <c r="X162" s="185"/>
    </row>
    <row r="163" spans="1:24" ht="12.75" x14ac:dyDescent="0.2">
      <c r="A163" s="184">
        <f t="shared" si="8"/>
        <v>158</v>
      </c>
      <c r="B163" s="185"/>
      <c r="C163" s="185"/>
      <c r="D163" s="201"/>
      <c r="E163" s="202"/>
      <c r="F163" s="185"/>
      <c r="G163" s="187" t="str">
        <f t="shared" si="7"/>
        <v/>
      </c>
      <c r="H163" s="186"/>
      <c r="I163" s="187" t="str">
        <f t="shared" si="6"/>
        <v/>
      </c>
      <c r="J163" s="204"/>
      <c r="K163" s="204"/>
      <c r="L163" s="204"/>
      <c r="M163" s="204"/>
      <c r="N163" s="204"/>
      <c r="O163" s="204"/>
      <c r="P163" s="204"/>
      <c r="Q163" s="204"/>
      <c r="R163" s="204"/>
      <c r="S163" s="204"/>
      <c r="T163" s="204"/>
      <c r="U163" s="204"/>
      <c r="V163" s="203"/>
      <c r="W163" s="203"/>
      <c r="X163" s="185"/>
    </row>
    <row r="164" spans="1:24" ht="12.75" x14ac:dyDescent="0.2">
      <c r="A164" s="184">
        <f t="shared" si="8"/>
        <v>159</v>
      </c>
      <c r="B164" s="185"/>
      <c r="C164" s="185"/>
      <c r="D164" s="201"/>
      <c r="E164" s="202"/>
      <c r="F164" s="185"/>
      <c r="G164" s="187" t="str">
        <f t="shared" si="7"/>
        <v/>
      </c>
      <c r="H164" s="186"/>
      <c r="I164" s="187" t="str">
        <f t="shared" si="6"/>
        <v/>
      </c>
      <c r="J164" s="204"/>
      <c r="K164" s="204"/>
      <c r="L164" s="204"/>
      <c r="M164" s="204"/>
      <c r="N164" s="204"/>
      <c r="O164" s="204"/>
      <c r="P164" s="204"/>
      <c r="Q164" s="204"/>
      <c r="R164" s="204"/>
      <c r="S164" s="204"/>
      <c r="T164" s="204"/>
      <c r="U164" s="204"/>
      <c r="V164" s="203"/>
      <c r="W164" s="203"/>
      <c r="X164" s="185"/>
    </row>
    <row r="165" spans="1:24" ht="12.75" x14ac:dyDescent="0.2">
      <c r="A165" s="184">
        <f t="shared" si="8"/>
        <v>160</v>
      </c>
      <c r="B165" s="185"/>
      <c r="C165" s="185"/>
      <c r="D165" s="201"/>
      <c r="E165" s="202"/>
      <c r="F165" s="185"/>
      <c r="G165" s="187" t="str">
        <f t="shared" si="7"/>
        <v/>
      </c>
      <c r="H165" s="186"/>
      <c r="I165" s="187" t="str">
        <f t="shared" si="6"/>
        <v/>
      </c>
      <c r="J165" s="204"/>
      <c r="K165" s="204"/>
      <c r="L165" s="204"/>
      <c r="M165" s="204"/>
      <c r="N165" s="204"/>
      <c r="O165" s="204"/>
      <c r="P165" s="204"/>
      <c r="Q165" s="204"/>
      <c r="R165" s="204"/>
      <c r="S165" s="204"/>
      <c r="T165" s="204"/>
      <c r="U165" s="204"/>
      <c r="V165" s="203"/>
      <c r="W165" s="203"/>
      <c r="X165" s="185"/>
    </row>
    <row r="166" spans="1:24" ht="12.75" x14ac:dyDescent="0.2">
      <c r="A166" s="184">
        <f t="shared" si="8"/>
        <v>161</v>
      </c>
      <c r="B166" s="185"/>
      <c r="C166" s="185"/>
      <c r="D166" s="201"/>
      <c r="E166" s="202"/>
      <c r="F166" s="185"/>
      <c r="G166" s="187" t="str">
        <f t="shared" si="7"/>
        <v/>
      </c>
      <c r="H166" s="186"/>
      <c r="I166" s="187" t="str">
        <f t="shared" si="6"/>
        <v/>
      </c>
      <c r="J166" s="204"/>
      <c r="K166" s="204"/>
      <c r="L166" s="204"/>
      <c r="M166" s="204"/>
      <c r="N166" s="204"/>
      <c r="O166" s="204"/>
      <c r="P166" s="204"/>
      <c r="Q166" s="204"/>
      <c r="R166" s="204"/>
      <c r="S166" s="204"/>
      <c r="T166" s="204"/>
      <c r="U166" s="204"/>
      <c r="V166" s="203"/>
      <c r="W166" s="203"/>
      <c r="X166" s="185"/>
    </row>
    <row r="167" spans="1:24" ht="12.75" x14ac:dyDescent="0.2">
      <c r="A167" s="184">
        <f t="shared" si="8"/>
        <v>162</v>
      </c>
      <c r="B167" s="185"/>
      <c r="C167" s="185"/>
      <c r="D167" s="201"/>
      <c r="E167" s="202"/>
      <c r="F167" s="185"/>
      <c r="G167" s="187" t="str">
        <f t="shared" si="7"/>
        <v/>
      </c>
      <c r="H167" s="186"/>
      <c r="I167" s="187" t="str">
        <f t="shared" si="6"/>
        <v/>
      </c>
      <c r="J167" s="204"/>
      <c r="K167" s="204"/>
      <c r="L167" s="204"/>
      <c r="M167" s="204"/>
      <c r="N167" s="204"/>
      <c r="O167" s="204"/>
      <c r="P167" s="204"/>
      <c r="Q167" s="204"/>
      <c r="R167" s="204"/>
      <c r="S167" s="204"/>
      <c r="T167" s="204"/>
      <c r="U167" s="204"/>
      <c r="V167" s="203"/>
      <c r="W167" s="203"/>
      <c r="X167" s="185"/>
    </row>
    <row r="168" spans="1:24" ht="12.75" x14ac:dyDescent="0.2">
      <c r="A168" s="184">
        <f t="shared" si="8"/>
        <v>163</v>
      </c>
      <c r="B168" s="185"/>
      <c r="C168" s="185"/>
      <c r="D168" s="201"/>
      <c r="E168" s="202"/>
      <c r="F168" s="185"/>
      <c r="G168" s="187" t="str">
        <f t="shared" si="7"/>
        <v/>
      </c>
      <c r="H168" s="186"/>
      <c r="I168" s="187" t="str">
        <f t="shared" si="6"/>
        <v/>
      </c>
      <c r="J168" s="204"/>
      <c r="K168" s="204"/>
      <c r="L168" s="204"/>
      <c r="M168" s="204"/>
      <c r="N168" s="204"/>
      <c r="O168" s="204"/>
      <c r="P168" s="204"/>
      <c r="Q168" s="204"/>
      <c r="R168" s="204"/>
      <c r="S168" s="204"/>
      <c r="T168" s="204"/>
      <c r="U168" s="204"/>
      <c r="V168" s="203"/>
      <c r="W168" s="203"/>
      <c r="X168" s="185"/>
    </row>
    <row r="169" spans="1:24" ht="12.75" x14ac:dyDescent="0.2">
      <c r="A169" s="184">
        <f t="shared" si="8"/>
        <v>164</v>
      </c>
      <c r="B169" s="185"/>
      <c r="C169" s="185"/>
      <c r="D169" s="201"/>
      <c r="E169" s="202"/>
      <c r="F169" s="185"/>
      <c r="G169" s="187" t="str">
        <f t="shared" si="7"/>
        <v/>
      </c>
      <c r="H169" s="186"/>
      <c r="I169" s="187" t="str">
        <f t="shared" si="6"/>
        <v/>
      </c>
      <c r="J169" s="204"/>
      <c r="K169" s="204"/>
      <c r="L169" s="204"/>
      <c r="M169" s="204"/>
      <c r="N169" s="204"/>
      <c r="O169" s="204"/>
      <c r="P169" s="204"/>
      <c r="Q169" s="204"/>
      <c r="R169" s="204"/>
      <c r="S169" s="204"/>
      <c r="T169" s="204"/>
      <c r="U169" s="204"/>
      <c r="V169" s="203"/>
      <c r="W169" s="203"/>
      <c r="X169" s="185"/>
    </row>
    <row r="170" spans="1:24" ht="12.75" x14ac:dyDescent="0.2">
      <c r="A170" s="184">
        <f t="shared" si="8"/>
        <v>165</v>
      </c>
      <c r="B170" s="185"/>
      <c r="C170" s="185"/>
      <c r="D170" s="201"/>
      <c r="E170" s="202"/>
      <c r="F170" s="185"/>
      <c r="G170" s="187" t="str">
        <f t="shared" si="7"/>
        <v/>
      </c>
      <c r="H170" s="186"/>
      <c r="I170" s="187" t="str">
        <f t="shared" si="6"/>
        <v/>
      </c>
      <c r="J170" s="204"/>
      <c r="K170" s="204"/>
      <c r="L170" s="204"/>
      <c r="M170" s="204"/>
      <c r="N170" s="204"/>
      <c r="O170" s="204"/>
      <c r="P170" s="204"/>
      <c r="Q170" s="204"/>
      <c r="R170" s="204"/>
      <c r="S170" s="204"/>
      <c r="T170" s="204"/>
      <c r="U170" s="204"/>
      <c r="V170" s="203"/>
      <c r="W170" s="203"/>
      <c r="X170" s="185"/>
    </row>
    <row r="171" spans="1:24" ht="12.75" x14ac:dyDescent="0.2">
      <c r="A171" s="184">
        <f t="shared" si="8"/>
        <v>166</v>
      </c>
      <c r="B171" s="185"/>
      <c r="C171" s="185"/>
      <c r="D171" s="201"/>
      <c r="E171" s="202"/>
      <c r="F171" s="185"/>
      <c r="G171" s="187" t="str">
        <f t="shared" si="7"/>
        <v/>
      </c>
      <c r="H171" s="186"/>
      <c r="I171" s="187" t="str">
        <f t="shared" si="6"/>
        <v/>
      </c>
      <c r="J171" s="204"/>
      <c r="K171" s="204"/>
      <c r="L171" s="204"/>
      <c r="M171" s="204"/>
      <c r="N171" s="204"/>
      <c r="O171" s="204"/>
      <c r="P171" s="204"/>
      <c r="Q171" s="204"/>
      <c r="R171" s="204"/>
      <c r="S171" s="204"/>
      <c r="T171" s="204"/>
      <c r="U171" s="204"/>
      <c r="V171" s="203"/>
      <c r="W171" s="203"/>
      <c r="X171" s="185"/>
    </row>
    <row r="172" spans="1:24" ht="12.75" x14ac:dyDescent="0.2">
      <c r="A172" s="184">
        <f t="shared" si="8"/>
        <v>167</v>
      </c>
      <c r="B172" s="185"/>
      <c r="C172" s="185"/>
      <c r="D172" s="201"/>
      <c r="E172" s="202"/>
      <c r="F172" s="185"/>
      <c r="G172" s="187" t="str">
        <f t="shared" si="7"/>
        <v/>
      </c>
      <c r="H172" s="186"/>
      <c r="I172" s="187" t="str">
        <f t="shared" si="6"/>
        <v/>
      </c>
      <c r="J172" s="204"/>
      <c r="K172" s="204"/>
      <c r="L172" s="204"/>
      <c r="M172" s="204"/>
      <c r="N172" s="204"/>
      <c r="O172" s="204"/>
      <c r="P172" s="204"/>
      <c r="Q172" s="204"/>
      <c r="R172" s="204"/>
      <c r="S172" s="204"/>
      <c r="T172" s="204"/>
      <c r="U172" s="204"/>
      <c r="V172" s="203"/>
      <c r="W172" s="203"/>
      <c r="X172" s="185"/>
    </row>
    <row r="173" spans="1:24" ht="12.75" x14ac:dyDescent="0.2">
      <c r="A173" s="184">
        <f t="shared" si="8"/>
        <v>168</v>
      </c>
      <c r="B173" s="185"/>
      <c r="C173" s="185"/>
      <c r="D173" s="201"/>
      <c r="E173" s="202"/>
      <c r="F173" s="185"/>
      <c r="G173" s="187" t="str">
        <f t="shared" si="7"/>
        <v/>
      </c>
      <c r="H173" s="186"/>
      <c r="I173" s="187" t="str">
        <f t="shared" si="6"/>
        <v/>
      </c>
      <c r="J173" s="204"/>
      <c r="K173" s="204"/>
      <c r="L173" s="204"/>
      <c r="M173" s="204"/>
      <c r="N173" s="204"/>
      <c r="O173" s="204"/>
      <c r="P173" s="204"/>
      <c r="Q173" s="204"/>
      <c r="R173" s="204"/>
      <c r="S173" s="204"/>
      <c r="T173" s="204"/>
      <c r="U173" s="204"/>
      <c r="V173" s="203"/>
      <c r="W173" s="203"/>
      <c r="X173" s="185"/>
    </row>
    <row r="174" spans="1:24" ht="12.75" x14ac:dyDescent="0.2">
      <c r="A174" s="184">
        <f t="shared" si="8"/>
        <v>169</v>
      </c>
      <c r="B174" s="185"/>
      <c r="C174" s="185"/>
      <c r="D174" s="201"/>
      <c r="E174" s="202"/>
      <c r="F174" s="185"/>
      <c r="G174" s="187" t="str">
        <f t="shared" si="7"/>
        <v/>
      </c>
      <c r="H174" s="186"/>
      <c r="I174" s="187" t="str">
        <f t="shared" si="6"/>
        <v/>
      </c>
      <c r="J174" s="204"/>
      <c r="K174" s="204"/>
      <c r="L174" s="204"/>
      <c r="M174" s="204"/>
      <c r="N174" s="204"/>
      <c r="O174" s="204"/>
      <c r="P174" s="204"/>
      <c r="Q174" s="204"/>
      <c r="R174" s="204"/>
      <c r="S174" s="204"/>
      <c r="T174" s="204"/>
      <c r="U174" s="204"/>
      <c r="V174" s="203"/>
      <c r="W174" s="203"/>
      <c r="X174" s="185"/>
    </row>
    <row r="175" spans="1:24" ht="12.75" x14ac:dyDescent="0.2">
      <c r="A175" s="184">
        <f t="shared" si="8"/>
        <v>170</v>
      </c>
      <c r="B175" s="185"/>
      <c r="C175" s="185"/>
      <c r="D175" s="201"/>
      <c r="E175" s="202"/>
      <c r="F175" s="185"/>
      <c r="G175" s="187" t="str">
        <f t="shared" si="7"/>
        <v/>
      </c>
      <c r="H175" s="186"/>
      <c r="I175" s="187" t="str">
        <f t="shared" si="6"/>
        <v/>
      </c>
      <c r="J175" s="204"/>
      <c r="K175" s="204"/>
      <c r="L175" s="204"/>
      <c r="M175" s="204"/>
      <c r="N175" s="204"/>
      <c r="O175" s="204"/>
      <c r="P175" s="204"/>
      <c r="Q175" s="204"/>
      <c r="R175" s="204"/>
      <c r="S175" s="204"/>
      <c r="T175" s="204"/>
      <c r="U175" s="204"/>
      <c r="V175" s="203"/>
      <c r="W175" s="203"/>
      <c r="X175" s="185"/>
    </row>
    <row r="176" spans="1:24" ht="12.75" x14ac:dyDescent="0.2">
      <c r="A176" s="184">
        <f t="shared" si="8"/>
        <v>171</v>
      </c>
      <c r="B176" s="185"/>
      <c r="C176" s="185"/>
      <c r="D176" s="201"/>
      <c r="E176" s="202"/>
      <c r="F176" s="185"/>
      <c r="G176" s="187" t="str">
        <f t="shared" si="7"/>
        <v/>
      </c>
      <c r="H176" s="186"/>
      <c r="I176" s="187" t="str">
        <f t="shared" si="6"/>
        <v/>
      </c>
      <c r="J176" s="204"/>
      <c r="K176" s="204"/>
      <c r="L176" s="204"/>
      <c r="M176" s="204"/>
      <c r="N176" s="204"/>
      <c r="O176" s="204"/>
      <c r="P176" s="204"/>
      <c r="Q176" s="204"/>
      <c r="R176" s="204"/>
      <c r="S176" s="204"/>
      <c r="T176" s="204"/>
      <c r="U176" s="204"/>
      <c r="V176" s="203"/>
      <c r="W176" s="203"/>
      <c r="X176" s="185"/>
    </row>
    <row r="177" spans="1:24" ht="12.75" x14ac:dyDescent="0.2">
      <c r="A177" s="184">
        <f t="shared" si="8"/>
        <v>172</v>
      </c>
      <c r="B177" s="185"/>
      <c r="C177" s="185"/>
      <c r="D177" s="201"/>
      <c r="E177" s="202"/>
      <c r="F177" s="185"/>
      <c r="G177" s="187" t="str">
        <f t="shared" si="7"/>
        <v/>
      </c>
      <c r="H177" s="186"/>
      <c r="I177" s="187" t="str">
        <f t="shared" si="6"/>
        <v/>
      </c>
      <c r="J177" s="204"/>
      <c r="K177" s="204"/>
      <c r="L177" s="204"/>
      <c r="M177" s="204"/>
      <c r="N177" s="204"/>
      <c r="O177" s="204"/>
      <c r="P177" s="204"/>
      <c r="Q177" s="204"/>
      <c r="R177" s="204"/>
      <c r="S177" s="204"/>
      <c r="T177" s="204"/>
      <c r="U177" s="204"/>
      <c r="V177" s="203"/>
      <c r="W177" s="203"/>
      <c r="X177" s="185"/>
    </row>
    <row r="178" spans="1:24" ht="12.75" x14ac:dyDescent="0.2">
      <c r="A178" s="184">
        <f t="shared" si="8"/>
        <v>173</v>
      </c>
      <c r="B178" s="185"/>
      <c r="C178" s="185"/>
      <c r="D178" s="201"/>
      <c r="E178" s="202"/>
      <c r="F178" s="185"/>
      <c r="G178" s="187" t="str">
        <f t="shared" si="7"/>
        <v/>
      </c>
      <c r="H178" s="186"/>
      <c r="I178" s="187" t="str">
        <f t="shared" si="6"/>
        <v/>
      </c>
      <c r="J178" s="204"/>
      <c r="K178" s="204"/>
      <c r="L178" s="204"/>
      <c r="M178" s="204"/>
      <c r="N178" s="204"/>
      <c r="O178" s="204"/>
      <c r="P178" s="204"/>
      <c r="Q178" s="204"/>
      <c r="R178" s="204"/>
      <c r="S178" s="204"/>
      <c r="T178" s="204"/>
      <c r="U178" s="204"/>
      <c r="V178" s="203"/>
      <c r="W178" s="203"/>
      <c r="X178" s="185"/>
    </row>
    <row r="179" spans="1:24" ht="12.75" x14ac:dyDescent="0.2">
      <c r="A179" s="184">
        <f t="shared" si="8"/>
        <v>174</v>
      </c>
      <c r="B179" s="185"/>
      <c r="C179" s="185"/>
      <c r="D179" s="201"/>
      <c r="E179" s="202"/>
      <c r="F179" s="185"/>
      <c r="G179" s="187" t="str">
        <f t="shared" si="7"/>
        <v/>
      </c>
      <c r="H179" s="186"/>
      <c r="I179" s="187" t="str">
        <f t="shared" si="6"/>
        <v/>
      </c>
      <c r="J179" s="204"/>
      <c r="K179" s="204"/>
      <c r="L179" s="204"/>
      <c r="M179" s="204"/>
      <c r="N179" s="204"/>
      <c r="O179" s="204"/>
      <c r="P179" s="204"/>
      <c r="Q179" s="204"/>
      <c r="R179" s="204"/>
      <c r="S179" s="204"/>
      <c r="T179" s="204"/>
      <c r="U179" s="204"/>
      <c r="V179" s="203"/>
      <c r="W179" s="203"/>
      <c r="X179" s="185"/>
    </row>
    <row r="180" spans="1:24" ht="12.75" x14ac:dyDescent="0.2">
      <c r="A180" s="184">
        <f t="shared" si="8"/>
        <v>175</v>
      </c>
      <c r="B180" s="185"/>
      <c r="C180" s="185"/>
      <c r="D180" s="201"/>
      <c r="E180" s="202"/>
      <c r="F180" s="185"/>
      <c r="G180" s="187" t="str">
        <f t="shared" si="7"/>
        <v/>
      </c>
      <c r="H180" s="186"/>
      <c r="I180" s="187" t="str">
        <f t="shared" ref="I180:I214" si="9">IF(H180="O",3,IF(G180="A",7,IF(G180="B",6,IF(G180="C",5,IF(G180="D",4,IF(G180="E",3,IF(G180="F",2,IF(G180="G",1,""))))))))</f>
        <v/>
      </c>
      <c r="J180" s="204"/>
      <c r="K180" s="204"/>
      <c r="L180" s="204"/>
      <c r="M180" s="204"/>
      <c r="N180" s="204"/>
      <c r="O180" s="204"/>
      <c r="P180" s="204"/>
      <c r="Q180" s="204"/>
      <c r="R180" s="204"/>
      <c r="S180" s="204"/>
      <c r="T180" s="204"/>
      <c r="U180" s="204"/>
      <c r="V180" s="203"/>
      <c r="W180" s="203"/>
      <c r="X180" s="185"/>
    </row>
    <row r="181" spans="1:24" ht="12.75" x14ac:dyDescent="0.2">
      <c r="A181" s="184">
        <f t="shared" si="8"/>
        <v>176</v>
      </c>
      <c r="B181" s="185"/>
      <c r="C181" s="185"/>
      <c r="D181" s="201"/>
      <c r="E181" s="202"/>
      <c r="F181" s="185"/>
      <c r="G181" s="187" t="str">
        <f t="shared" si="7"/>
        <v/>
      </c>
      <c r="H181" s="186"/>
      <c r="I181" s="187" t="str">
        <f t="shared" si="9"/>
        <v/>
      </c>
      <c r="J181" s="204"/>
      <c r="K181" s="204"/>
      <c r="L181" s="204"/>
      <c r="M181" s="204"/>
      <c r="N181" s="204"/>
      <c r="O181" s="204"/>
      <c r="P181" s="204"/>
      <c r="Q181" s="204"/>
      <c r="R181" s="204"/>
      <c r="S181" s="204"/>
      <c r="T181" s="204"/>
      <c r="U181" s="204"/>
      <c r="V181" s="203"/>
      <c r="W181" s="203"/>
      <c r="X181" s="185"/>
    </row>
    <row r="182" spans="1:24" ht="12.75" x14ac:dyDescent="0.2">
      <c r="A182" s="184">
        <f t="shared" si="8"/>
        <v>177</v>
      </c>
      <c r="B182" s="185"/>
      <c r="C182" s="185"/>
      <c r="D182" s="201"/>
      <c r="E182" s="202"/>
      <c r="F182" s="185"/>
      <c r="G182" s="187" t="str">
        <f t="shared" si="7"/>
        <v/>
      </c>
      <c r="H182" s="186"/>
      <c r="I182" s="187" t="str">
        <f t="shared" si="9"/>
        <v/>
      </c>
      <c r="J182" s="204"/>
      <c r="K182" s="204"/>
      <c r="L182" s="204"/>
      <c r="M182" s="204"/>
      <c r="N182" s="204"/>
      <c r="O182" s="204"/>
      <c r="P182" s="204"/>
      <c r="Q182" s="204"/>
      <c r="R182" s="204"/>
      <c r="S182" s="204"/>
      <c r="T182" s="204"/>
      <c r="U182" s="204"/>
      <c r="V182" s="203"/>
      <c r="W182" s="203"/>
      <c r="X182" s="185"/>
    </row>
    <row r="183" spans="1:24" ht="12.75" x14ac:dyDescent="0.2">
      <c r="A183" s="184">
        <f t="shared" si="8"/>
        <v>178</v>
      </c>
      <c r="B183" s="185"/>
      <c r="C183" s="185"/>
      <c r="D183" s="201"/>
      <c r="E183" s="202"/>
      <c r="F183" s="185"/>
      <c r="G183" s="187" t="str">
        <f t="shared" si="7"/>
        <v/>
      </c>
      <c r="H183" s="186"/>
      <c r="I183" s="187" t="str">
        <f t="shared" si="9"/>
        <v/>
      </c>
      <c r="J183" s="204"/>
      <c r="K183" s="204"/>
      <c r="L183" s="204"/>
      <c r="M183" s="204"/>
      <c r="N183" s="204"/>
      <c r="O183" s="204"/>
      <c r="P183" s="204"/>
      <c r="Q183" s="204"/>
      <c r="R183" s="204"/>
      <c r="S183" s="204"/>
      <c r="T183" s="204"/>
      <c r="U183" s="204"/>
      <c r="V183" s="203"/>
      <c r="W183" s="203"/>
      <c r="X183" s="185"/>
    </row>
    <row r="184" spans="1:24" ht="12.75" x14ac:dyDescent="0.2">
      <c r="A184" s="184">
        <f t="shared" si="8"/>
        <v>179</v>
      </c>
      <c r="B184" s="185"/>
      <c r="C184" s="185"/>
      <c r="D184" s="201"/>
      <c r="E184" s="202"/>
      <c r="F184" s="185"/>
      <c r="G184" s="187" t="str">
        <f t="shared" si="7"/>
        <v/>
      </c>
      <c r="H184" s="186"/>
      <c r="I184" s="187" t="str">
        <f t="shared" si="9"/>
        <v/>
      </c>
      <c r="J184" s="204"/>
      <c r="K184" s="204"/>
      <c r="L184" s="204"/>
      <c r="M184" s="204"/>
      <c r="N184" s="204"/>
      <c r="O184" s="204"/>
      <c r="P184" s="204"/>
      <c r="Q184" s="204"/>
      <c r="R184" s="204"/>
      <c r="S184" s="204"/>
      <c r="T184" s="204"/>
      <c r="U184" s="204"/>
      <c r="V184" s="203"/>
      <c r="W184" s="203"/>
      <c r="X184" s="185"/>
    </row>
    <row r="185" spans="1:24" ht="12.75" x14ac:dyDescent="0.2">
      <c r="A185" s="184">
        <f t="shared" si="8"/>
        <v>180</v>
      </c>
      <c r="B185" s="185"/>
      <c r="C185" s="185"/>
      <c r="D185" s="201"/>
      <c r="E185" s="202"/>
      <c r="F185" s="185"/>
      <c r="G185" s="187" t="str">
        <f t="shared" si="7"/>
        <v/>
      </c>
      <c r="H185" s="186"/>
      <c r="I185" s="187" t="str">
        <f t="shared" si="9"/>
        <v/>
      </c>
      <c r="J185" s="204"/>
      <c r="K185" s="204"/>
      <c r="L185" s="204"/>
      <c r="M185" s="204"/>
      <c r="N185" s="204"/>
      <c r="O185" s="204"/>
      <c r="P185" s="204"/>
      <c r="Q185" s="204"/>
      <c r="R185" s="204"/>
      <c r="S185" s="204"/>
      <c r="T185" s="204"/>
      <c r="U185" s="204"/>
      <c r="V185" s="203"/>
      <c r="W185" s="203"/>
      <c r="X185" s="185"/>
    </row>
    <row r="186" spans="1:24" ht="12.75" x14ac:dyDescent="0.2">
      <c r="A186" s="184">
        <f t="shared" si="8"/>
        <v>181</v>
      </c>
      <c r="B186" s="185"/>
      <c r="C186" s="185"/>
      <c r="D186" s="201"/>
      <c r="E186" s="202"/>
      <c r="F186" s="185"/>
      <c r="G186" s="187" t="str">
        <f t="shared" si="7"/>
        <v/>
      </c>
      <c r="H186" s="186"/>
      <c r="I186" s="187" t="str">
        <f t="shared" si="9"/>
        <v/>
      </c>
      <c r="J186" s="204"/>
      <c r="K186" s="204"/>
      <c r="L186" s="204"/>
      <c r="M186" s="204"/>
      <c r="N186" s="204"/>
      <c r="O186" s="204"/>
      <c r="P186" s="204"/>
      <c r="Q186" s="204"/>
      <c r="R186" s="204"/>
      <c r="S186" s="204"/>
      <c r="T186" s="204"/>
      <c r="U186" s="204"/>
      <c r="V186" s="203"/>
      <c r="W186" s="203"/>
      <c r="X186" s="185"/>
    </row>
    <row r="187" spans="1:24" ht="12.75" x14ac:dyDescent="0.2">
      <c r="A187" s="184">
        <f t="shared" si="8"/>
        <v>182</v>
      </c>
      <c r="B187" s="185"/>
      <c r="C187" s="185"/>
      <c r="D187" s="201"/>
      <c r="E187" s="202"/>
      <c r="F187" s="185"/>
      <c r="G187" s="187" t="str">
        <f t="shared" si="7"/>
        <v/>
      </c>
      <c r="H187" s="186"/>
      <c r="I187" s="187" t="str">
        <f t="shared" si="9"/>
        <v/>
      </c>
      <c r="J187" s="204"/>
      <c r="K187" s="204"/>
      <c r="L187" s="204"/>
      <c r="M187" s="204"/>
      <c r="N187" s="204"/>
      <c r="O187" s="204"/>
      <c r="P187" s="204"/>
      <c r="Q187" s="204"/>
      <c r="R187" s="204"/>
      <c r="S187" s="204"/>
      <c r="T187" s="204"/>
      <c r="U187" s="204"/>
      <c r="V187" s="203"/>
      <c r="W187" s="203"/>
      <c r="X187" s="185"/>
    </row>
    <row r="188" spans="1:24" ht="12.75" x14ac:dyDescent="0.2">
      <c r="A188" s="184">
        <f t="shared" si="8"/>
        <v>183</v>
      </c>
      <c r="B188" s="185"/>
      <c r="C188" s="185"/>
      <c r="D188" s="201"/>
      <c r="E188" s="202"/>
      <c r="F188" s="185"/>
      <c r="G188" s="187" t="str">
        <f t="shared" si="7"/>
        <v/>
      </c>
      <c r="H188" s="186"/>
      <c r="I188" s="187" t="str">
        <f t="shared" si="9"/>
        <v/>
      </c>
      <c r="J188" s="204"/>
      <c r="K188" s="204"/>
      <c r="L188" s="204"/>
      <c r="M188" s="204"/>
      <c r="N188" s="204"/>
      <c r="O188" s="204"/>
      <c r="P188" s="204"/>
      <c r="Q188" s="204"/>
      <c r="R188" s="204"/>
      <c r="S188" s="204"/>
      <c r="T188" s="204"/>
      <c r="U188" s="204"/>
      <c r="V188" s="203"/>
      <c r="W188" s="203"/>
      <c r="X188" s="185"/>
    </row>
    <row r="189" spans="1:24" ht="12.75" x14ac:dyDescent="0.2">
      <c r="A189" s="184">
        <f t="shared" si="8"/>
        <v>184</v>
      </c>
      <c r="B189" s="185"/>
      <c r="C189" s="185"/>
      <c r="D189" s="201"/>
      <c r="E189" s="202"/>
      <c r="F189" s="185"/>
      <c r="G189" s="187" t="str">
        <f t="shared" si="7"/>
        <v/>
      </c>
      <c r="H189" s="186"/>
      <c r="I189" s="187" t="str">
        <f t="shared" si="9"/>
        <v/>
      </c>
      <c r="J189" s="204"/>
      <c r="K189" s="204"/>
      <c r="L189" s="204"/>
      <c r="M189" s="204"/>
      <c r="N189" s="204"/>
      <c r="O189" s="204"/>
      <c r="P189" s="204"/>
      <c r="Q189" s="204"/>
      <c r="R189" s="204"/>
      <c r="S189" s="204"/>
      <c r="T189" s="204"/>
      <c r="U189" s="204"/>
      <c r="V189" s="203"/>
      <c r="W189" s="203"/>
      <c r="X189" s="185"/>
    </row>
    <row r="190" spans="1:24" ht="12.75" x14ac:dyDescent="0.2">
      <c r="A190" s="184">
        <f t="shared" si="8"/>
        <v>185</v>
      </c>
      <c r="B190" s="185"/>
      <c r="C190" s="185"/>
      <c r="D190" s="201"/>
      <c r="E190" s="202"/>
      <c r="F190" s="185"/>
      <c r="G190" s="187" t="str">
        <f t="shared" si="7"/>
        <v/>
      </c>
      <c r="H190" s="186"/>
      <c r="I190" s="187" t="str">
        <f t="shared" si="9"/>
        <v/>
      </c>
      <c r="J190" s="204"/>
      <c r="K190" s="204"/>
      <c r="L190" s="204"/>
      <c r="M190" s="204"/>
      <c r="N190" s="204"/>
      <c r="O190" s="204"/>
      <c r="P190" s="204"/>
      <c r="Q190" s="204"/>
      <c r="R190" s="204"/>
      <c r="S190" s="204"/>
      <c r="T190" s="204"/>
      <c r="U190" s="204"/>
      <c r="V190" s="203"/>
      <c r="W190" s="203"/>
      <c r="X190" s="185"/>
    </row>
    <row r="191" spans="1:24" ht="12.75" x14ac:dyDescent="0.2">
      <c r="A191" s="184">
        <f t="shared" si="8"/>
        <v>186</v>
      </c>
      <c r="B191" s="185"/>
      <c r="C191" s="185"/>
      <c r="D191" s="201"/>
      <c r="E191" s="202"/>
      <c r="F191" s="185"/>
      <c r="G191" s="187" t="str">
        <f t="shared" si="7"/>
        <v/>
      </c>
      <c r="H191" s="186"/>
      <c r="I191" s="187" t="str">
        <f t="shared" si="9"/>
        <v/>
      </c>
      <c r="J191" s="204"/>
      <c r="K191" s="204"/>
      <c r="L191" s="204"/>
      <c r="M191" s="204"/>
      <c r="N191" s="204"/>
      <c r="O191" s="204"/>
      <c r="P191" s="204"/>
      <c r="Q191" s="204"/>
      <c r="R191" s="204"/>
      <c r="S191" s="204"/>
      <c r="T191" s="204"/>
      <c r="U191" s="204"/>
      <c r="V191" s="203"/>
      <c r="W191" s="203"/>
      <c r="X191" s="185"/>
    </row>
    <row r="192" spans="1:24" ht="12.75" x14ac:dyDescent="0.2">
      <c r="A192" s="184">
        <f t="shared" si="8"/>
        <v>187</v>
      </c>
      <c r="B192" s="185"/>
      <c r="C192" s="185"/>
      <c r="D192" s="201"/>
      <c r="E192" s="202"/>
      <c r="F192" s="185"/>
      <c r="G192" s="187" t="str">
        <f t="shared" si="7"/>
        <v/>
      </c>
      <c r="H192" s="186"/>
      <c r="I192" s="187" t="str">
        <f t="shared" si="9"/>
        <v/>
      </c>
      <c r="J192" s="204"/>
      <c r="K192" s="204"/>
      <c r="L192" s="204"/>
      <c r="M192" s="204"/>
      <c r="N192" s="204"/>
      <c r="O192" s="204"/>
      <c r="P192" s="204"/>
      <c r="Q192" s="204"/>
      <c r="R192" s="204"/>
      <c r="S192" s="204"/>
      <c r="T192" s="204"/>
      <c r="U192" s="204"/>
      <c r="V192" s="203"/>
      <c r="W192" s="203"/>
      <c r="X192" s="185"/>
    </row>
    <row r="193" spans="1:24" ht="12.75" x14ac:dyDescent="0.2">
      <c r="A193" s="184">
        <f t="shared" si="8"/>
        <v>188</v>
      </c>
      <c r="B193" s="185"/>
      <c r="C193" s="185"/>
      <c r="D193" s="201"/>
      <c r="E193" s="202"/>
      <c r="F193" s="185"/>
      <c r="G193" s="187" t="str">
        <f t="shared" si="7"/>
        <v/>
      </c>
      <c r="H193" s="186"/>
      <c r="I193" s="187" t="str">
        <f t="shared" si="9"/>
        <v/>
      </c>
      <c r="J193" s="204"/>
      <c r="K193" s="204"/>
      <c r="L193" s="204"/>
      <c r="M193" s="204"/>
      <c r="N193" s="204"/>
      <c r="O193" s="204"/>
      <c r="P193" s="204"/>
      <c r="Q193" s="204"/>
      <c r="R193" s="204"/>
      <c r="S193" s="204"/>
      <c r="T193" s="204"/>
      <c r="U193" s="204"/>
      <c r="V193" s="203"/>
      <c r="W193" s="203"/>
      <c r="X193" s="185"/>
    </row>
    <row r="194" spans="1:24" ht="12.75" x14ac:dyDescent="0.2">
      <c r="A194" s="184">
        <f t="shared" si="8"/>
        <v>189</v>
      </c>
      <c r="B194" s="185"/>
      <c r="C194" s="185"/>
      <c r="D194" s="201"/>
      <c r="E194" s="202"/>
      <c r="F194" s="185"/>
      <c r="G194" s="187" t="str">
        <f t="shared" si="7"/>
        <v/>
      </c>
      <c r="H194" s="186"/>
      <c r="I194" s="187" t="str">
        <f t="shared" si="9"/>
        <v/>
      </c>
      <c r="J194" s="204"/>
      <c r="K194" s="204"/>
      <c r="L194" s="204"/>
      <c r="M194" s="204"/>
      <c r="N194" s="204"/>
      <c r="O194" s="204"/>
      <c r="P194" s="204"/>
      <c r="Q194" s="204"/>
      <c r="R194" s="204"/>
      <c r="S194" s="204"/>
      <c r="T194" s="204"/>
      <c r="U194" s="204"/>
      <c r="V194" s="203"/>
      <c r="W194" s="203"/>
      <c r="X194" s="185"/>
    </row>
    <row r="195" spans="1:24" ht="12.75" x14ac:dyDescent="0.2">
      <c r="A195" s="184">
        <f t="shared" si="8"/>
        <v>190</v>
      </c>
      <c r="B195" s="185"/>
      <c r="C195" s="185"/>
      <c r="D195" s="201"/>
      <c r="E195" s="202"/>
      <c r="F195" s="185"/>
      <c r="G195" s="187" t="str">
        <f t="shared" si="7"/>
        <v/>
      </c>
      <c r="H195" s="186"/>
      <c r="I195" s="187" t="str">
        <f t="shared" si="9"/>
        <v/>
      </c>
      <c r="J195" s="204"/>
      <c r="K195" s="204"/>
      <c r="L195" s="204"/>
      <c r="M195" s="204"/>
      <c r="N195" s="204"/>
      <c r="O195" s="204"/>
      <c r="P195" s="204"/>
      <c r="Q195" s="204"/>
      <c r="R195" s="204"/>
      <c r="S195" s="204"/>
      <c r="T195" s="204"/>
      <c r="U195" s="204"/>
      <c r="V195" s="203"/>
      <c r="W195" s="203"/>
      <c r="X195" s="185"/>
    </row>
    <row r="196" spans="1:24" ht="12.75" x14ac:dyDescent="0.2">
      <c r="A196" s="184">
        <f t="shared" si="8"/>
        <v>191</v>
      </c>
      <c r="B196" s="185"/>
      <c r="C196" s="185"/>
      <c r="D196" s="201"/>
      <c r="E196" s="202"/>
      <c r="F196" s="185"/>
      <c r="G196" s="187" t="str">
        <f t="shared" si="7"/>
        <v/>
      </c>
      <c r="H196" s="186"/>
      <c r="I196" s="187" t="str">
        <f t="shared" si="9"/>
        <v/>
      </c>
      <c r="J196" s="204"/>
      <c r="K196" s="204"/>
      <c r="L196" s="204"/>
      <c r="M196" s="204"/>
      <c r="N196" s="204"/>
      <c r="O196" s="204"/>
      <c r="P196" s="204"/>
      <c r="Q196" s="204"/>
      <c r="R196" s="204"/>
      <c r="S196" s="204"/>
      <c r="T196" s="204"/>
      <c r="U196" s="204"/>
      <c r="V196" s="203"/>
      <c r="W196" s="203"/>
      <c r="X196" s="185"/>
    </row>
    <row r="197" spans="1:24" ht="12.75" x14ac:dyDescent="0.2">
      <c r="A197" s="184">
        <f t="shared" si="8"/>
        <v>192</v>
      </c>
      <c r="B197" s="185"/>
      <c r="C197" s="185"/>
      <c r="D197" s="201"/>
      <c r="E197" s="202"/>
      <c r="F197" s="185"/>
      <c r="G197" s="187" t="str">
        <f t="shared" si="7"/>
        <v/>
      </c>
      <c r="H197" s="186"/>
      <c r="I197" s="187" t="str">
        <f t="shared" si="9"/>
        <v/>
      </c>
      <c r="J197" s="204"/>
      <c r="K197" s="204"/>
      <c r="L197" s="204"/>
      <c r="M197" s="204"/>
      <c r="N197" s="204"/>
      <c r="O197" s="204"/>
      <c r="P197" s="204"/>
      <c r="Q197" s="204"/>
      <c r="R197" s="204"/>
      <c r="S197" s="204"/>
      <c r="T197" s="204"/>
      <c r="U197" s="204"/>
      <c r="V197" s="203"/>
      <c r="W197" s="203"/>
      <c r="X197" s="185"/>
    </row>
    <row r="198" spans="1:24" ht="12.75" x14ac:dyDescent="0.2">
      <c r="A198" s="184">
        <f t="shared" si="8"/>
        <v>193</v>
      </c>
      <c r="B198" s="185"/>
      <c r="C198" s="185"/>
      <c r="D198" s="201"/>
      <c r="E198" s="202"/>
      <c r="F198" s="185"/>
      <c r="G198" s="187" t="str">
        <f t="shared" si="7"/>
        <v/>
      </c>
      <c r="H198" s="186"/>
      <c r="I198" s="187" t="str">
        <f t="shared" si="9"/>
        <v/>
      </c>
      <c r="J198" s="204"/>
      <c r="K198" s="204"/>
      <c r="L198" s="204"/>
      <c r="M198" s="204"/>
      <c r="N198" s="204"/>
      <c r="O198" s="204"/>
      <c r="P198" s="204"/>
      <c r="Q198" s="204"/>
      <c r="R198" s="204"/>
      <c r="S198" s="204"/>
      <c r="T198" s="204"/>
      <c r="U198" s="204"/>
      <c r="V198" s="203"/>
      <c r="W198" s="203"/>
      <c r="X198" s="185"/>
    </row>
    <row r="199" spans="1:24" ht="12.75" x14ac:dyDescent="0.2">
      <c r="A199" s="184">
        <f t="shared" si="8"/>
        <v>194</v>
      </c>
      <c r="B199" s="185"/>
      <c r="C199" s="185"/>
      <c r="D199" s="201"/>
      <c r="E199" s="202"/>
      <c r="F199" s="185"/>
      <c r="G199" s="187" t="str">
        <f t="shared" ref="G199:G225" si="10">IF(F199="FIBA","A",IF(F199="Lands-/nasjonal ikke FIBA","B",IF(F199="BLM","C",IF(F199="BLK","C",IF(F199="1M","C",IF(F199="2M","D",IF(F199="1K","D",IF(F199="Øvrig regionskamper","E",IF(F199="U-NM","C",IF(F199="Annen kamp","G",IF(F199="Cupkamp (f.eks. Skandia)","F","")))))))))))</f>
        <v/>
      </c>
      <c r="H199" s="186"/>
      <c r="I199" s="187" t="str">
        <f t="shared" si="9"/>
        <v/>
      </c>
      <c r="J199" s="204"/>
      <c r="K199" s="204"/>
      <c r="L199" s="204"/>
      <c r="M199" s="204"/>
      <c r="N199" s="204"/>
      <c r="O199" s="204"/>
      <c r="P199" s="204"/>
      <c r="Q199" s="204"/>
      <c r="R199" s="204"/>
      <c r="S199" s="204"/>
      <c r="T199" s="204"/>
      <c r="U199" s="204"/>
      <c r="V199" s="203"/>
      <c r="W199" s="203"/>
      <c r="X199" s="185"/>
    </row>
    <row r="200" spans="1:24" ht="12.75" x14ac:dyDescent="0.2">
      <c r="A200" s="184">
        <f t="shared" si="8"/>
        <v>195</v>
      </c>
      <c r="B200" s="185"/>
      <c r="C200" s="185"/>
      <c r="D200" s="201"/>
      <c r="E200" s="202"/>
      <c r="F200" s="185"/>
      <c r="G200" s="187" t="str">
        <f t="shared" si="10"/>
        <v/>
      </c>
      <c r="H200" s="186"/>
      <c r="I200" s="187" t="str">
        <f t="shared" si="9"/>
        <v/>
      </c>
      <c r="J200" s="204"/>
      <c r="K200" s="204"/>
      <c r="L200" s="204"/>
      <c r="M200" s="204"/>
      <c r="N200" s="204"/>
      <c r="O200" s="204"/>
      <c r="P200" s="204"/>
      <c r="Q200" s="204"/>
      <c r="R200" s="204"/>
      <c r="S200" s="204"/>
      <c r="T200" s="204"/>
      <c r="U200" s="204"/>
      <c r="V200" s="203"/>
      <c r="W200" s="203"/>
      <c r="X200" s="185"/>
    </row>
    <row r="201" spans="1:24" ht="12.75" x14ac:dyDescent="0.2">
      <c r="A201" s="184">
        <f t="shared" si="8"/>
        <v>196</v>
      </c>
      <c r="B201" s="185"/>
      <c r="C201" s="185"/>
      <c r="D201" s="201"/>
      <c r="E201" s="202"/>
      <c r="F201" s="185"/>
      <c r="G201" s="187" t="str">
        <f t="shared" si="10"/>
        <v/>
      </c>
      <c r="H201" s="186"/>
      <c r="I201" s="187" t="str">
        <f t="shared" si="9"/>
        <v/>
      </c>
      <c r="J201" s="204"/>
      <c r="K201" s="204"/>
      <c r="L201" s="204"/>
      <c r="M201" s="204"/>
      <c r="N201" s="204"/>
      <c r="O201" s="204"/>
      <c r="P201" s="204"/>
      <c r="Q201" s="204"/>
      <c r="R201" s="204"/>
      <c r="S201" s="204"/>
      <c r="T201" s="204"/>
      <c r="U201" s="204"/>
      <c r="V201" s="203"/>
      <c r="W201" s="203"/>
      <c r="X201" s="185"/>
    </row>
    <row r="202" spans="1:24" ht="12.75" x14ac:dyDescent="0.2">
      <c r="A202" s="184">
        <f t="shared" si="8"/>
        <v>197</v>
      </c>
      <c r="B202" s="185"/>
      <c r="C202" s="185"/>
      <c r="D202" s="201"/>
      <c r="E202" s="202"/>
      <c r="F202" s="185"/>
      <c r="G202" s="187" t="str">
        <f t="shared" si="10"/>
        <v/>
      </c>
      <c r="H202" s="186"/>
      <c r="I202" s="187" t="str">
        <f t="shared" si="9"/>
        <v/>
      </c>
      <c r="J202" s="204"/>
      <c r="K202" s="204"/>
      <c r="L202" s="204"/>
      <c r="M202" s="204"/>
      <c r="N202" s="204"/>
      <c r="O202" s="204"/>
      <c r="P202" s="204"/>
      <c r="Q202" s="204"/>
      <c r="R202" s="204"/>
      <c r="S202" s="204"/>
      <c r="T202" s="204"/>
      <c r="U202" s="204"/>
      <c r="V202" s="203"/>
      <c r="W202" s="203"/>
      <c r="X202" s="185"/>
    </row>
    <row r="203" spans="1:24" ht="12.75" x14ac:dyDescent="0.2">
      <c r="A203" s="184">
        <f t="shared" si="8"/>
        <v>198</v>
      </c>
      <c r="B203" s="185"/>
      <c r="C203" s="185"/>
      <c r="D203" s="201"/>
      <c r="E203" s="202"/>
      <c r="F203" s="185"/>
      <c r="G203" s="187" t="str">
        <f t="shared" si="10"/>
        <v/>
      </c>
      <c r="H203" s="186"/>
      <c r="I203" s="187" t="str">
        <f t="shared" si="9"/>
        <v/>
      </c>
      <c r="J203" s="204"/>
      <c r="K203" s="204"/>
      <c r="L203" s="204"/>
      <c r="M203" s="204"/>
      <c r="N203" s="204"/>
      <c r="O203" s="204"/>
      <c r="P203" s="204"/>
      <c r="Q203" s="204"/>
      <c r="R203" s="204"/>
      <c r="S203" s="204"/>
      <c r="T203" s="204"/>
      <c r="U203" s="204"/>
      <c r="V203" s="203"/>
      <c r="W203" s="203"/>
      <c r="X203" s="185"/>
    </row>
    <row r="204" spans="1:24" ht="12.75" x14ac:dyDescent="0.2">
      <c r="A204" s="184">
        <f t="shared" si="8"/>
        <v>199</v>
      </c>
      <c r="B204" s="185"/>
      <c r="C204" s="185"/>
      <c r="D204" s="201"/>
      <c r="E204" s="202"/>
      <c r="F204" s="185"/>
      <c r="G204" s="187" t="str">
        <f t="shared" si="10"/>
        <v/>
      </c>
      <c r="H204" s="186"/>
      <c r="I204" s="187" t="str">
        <f t="shared" si="9"/>
        <v/>
      </c>
      <c r="J204" s="204"/>
      <c r="K204" s="204"/>
      <c r="L204" s="204"/>
      <c r="M204" s="204"/>
      <c r="N204" s="204"/>
      <c r="O204" s="204"/>
      <c r="P204" s="204"/>
      <c r="Q204" s="204"/>
      <c r="R204" s="204"/>
      <c r="S204" s="204"/>
      <c r="T204" s="204"/>
      <c r="U204" s="204"/>
      <c r="V204" s="203"/>
      <c r="W204" s="203"/>
      <c r="X204" s="185"/>
    </row>
    <row r="205" spans="1:24" ht="12.75" x14ac:dyDescent="0.2">
      <c r="A205" s="184">
        <f t="shared" si="8"/>
        <v>200</v>
      </c>
      <c r="B205" s="185"/>
      <c r="C205" s="185"/>
      <c r="D205" s="201"/>
      <c r="E205" s="202"/>
      <c r="F205" s="185"/>
      <c r="G205" s="187" t="str">
        <f t="shared" si="10"/>
        <v/>
      </c>
      <c r="H205" s="186"/>
      <c r="I205" s="187" t="str">
        <f t="shared" si="9"/>
        <v/>
      </c>
      <c r="J205" s="204"/>
      <c r="K205" s="204"/>
      <c r="L205" s="204"/>
      <c r="M205" s="204"/>
      <c r="N205" s="204"/>
      <c r="O205" s="204"/>
      <c r="P205" s="204"/>
      <c r="Q205" s="204"/>
      <c r="R205" s="204"/>
      <c r="S205" s="204"/>
      <c r="T205" s="204"/>
      <c r="U205" s="204"/>
      <c r="V205" s="203"/>
      <c r="W205" s="203"/>
      <c r="X205" s="185"/>
    </row>
    <row r="206" spans="1:24" ht="12.75" x14ac:dyDescent="0.2">
      <c r="A206" s="184">
        <f t="shared" si="8"/>
        <v>201</v>
      </c>
      <c r="B206" s="185"/>
      <c r="C206" s="185"/>
      <c r="D206" s="201"/>
      <c r="E206" s="202"/>
      <c r="F206" s="185"/>
      <c r="G206" s="187" t="str">
        <f t="shared" si="10"/>
        <v/>
      </c>
      <c r="H206" s="186"/>
      <c r="I206" s="187" t="str">
        <f t="shared" si="9"/>
        <v/>
      </c>
      <c r="J206" s="204"/>
      <c r="K206" s="204"/>
      <c r="L206" s="204"/>
      <c r="M206" s="204"/>
      <c r="N206" s="204"/>
      <c r="O206" s="204"/>
      <c r="P206" s="204"/>
      <c r="Q206" s="204"/>
      <c r="R206" s="204"/>
      <c r="S206" s="204"/>
      <c r="T206" s="204"/>
      <c r="U206" s="204"/>
      <c r="V206" s="203"/>
      <c r="W206" s="203"/>
      <c r="X206" s="185"/>
    </row>
    <row r="207" spans="1:24" ht="12.75" x14ac:dyDescent="0.2">
      <c r="A207" s="184">
        <f t="shared" si="8"/>
        <v>202</v>
      </c>
      <c r="B207" s="185"/>
      <c r="C207" s="185"/>
      <c r="D207" s="201"/>
      <c r="E207" s="202"/>
      <c r="F207" s="185"/>
      <c r="G207" s="187" t="str">
        <f t="shared" si="10"/>
        <v/>
      </c>
      <c r="H207" s="186"/>
      <c r="I207" s="187" t="str">
        <f t="shared" si="9"/>
        <v/>
      </c>
      <c r="J207" s="204"/>
      <c r="K207" s="204"/>
      <c r="L207" s="204"/>
      <c r="M207" s="204"/>
      <c r="N207" s="204"/>
      <c r="O207" s="204"/>
      <c r="P207" s="204"/>
      <c r="Q207" s="204"/>
      <c r="R207" s="204"/>
      <c r="S207" s="204"/>
      <c r="T207" s="204"/>
      <c r="U207" s="204"/>
      <c r="V207" s="203"/>
      <c r="W207" s="203"/>
      <c r="X207" s="185"/>
    </row>
    <row r="208" spans="1:24" ht="12.75" x14ac:dyDescent="0.2">
      <c r="A208" s="184">
        <f t="shared" si="8"/>
        <v>203</v>
      </c>
      <c r="B208" s="185"/>
      <c r="C208" s="185"/>
      <c r="D208" s="201"/>
      <c r="E208" s="202"/>
      <c r="F208" s="185"/>
      <c r="G208" s="187" t="str">
        <f t="shared" si="10"/>
        <v/>
      </c>
      <c r="H208" s="186"/>
      <c r="I208" s="187" t="str">
        <f t="shared" si="9"/>
        <v/>
      </c>
      <c r="J208" s="204"/>
      <c r="K208" s="204"/>
      <c r="L208" s="204"/>
      <c r="M208" s="204"/>
      <c r="N208" s="204"/>
      <c r="O208" s="204"/>
      <c r="P208" s="204"/>
      <c r="Q208" s="204"/>
      <c r="R208" s="204"/>
      <c r="S208" s="204"/>
      <c r="T208" s="204"/>
      <c r="U208" s="204"/>
      <c r="V208" s="203"/>
      <c r="W208" s="203"/>
      <c r="X208" s="185"/>
    </row>
    <row r="209" spans="1:24" ht="12.75" x14ac:dyDescent="0.2">
      <c r="A209" s="184">
        <f t="shared" si="8"/>
        <v>204</v>
      </c>
      <c r="B209" s="185"/>
      <c r="C209" s="185"/>
      <c r="D209" s="201"/>
      <c r="E209" s="202"/>
      <c r="F209" s="185"/>
      <c r="G209" s="187" t="str">
        <f t="shared" si="10"/>
        <v/>
      </c>
      <c r="H209" s="186"/>
      <c r="I209" s="187" t="str">
        <f t="shared" si="9"/>
        <v/>
      </c>
      <c r="J209" s="204"/>
      <c r="K209" s="204"/>
      <c r="L209" s="204"/>
      <c r="M209" s="204"/>
      <c r="N209" s="204"/>
      <c r="O209" s="204"/>
      <c r="P209" s="204"/>
      <c r="Q209" s="204"/>
      <c r="R209" s="204"/>
      <c r="S209" s="204"/>
      <c r="T209" s="204"/>
      <c r="U209" s="204"/>
      <c r="V209" s="203"/>
      <c r="W209" s="203"/>
      <c r="X209" s="185"/>
    </row>
    <row r="210" spans="1:24" ht="12.75" x14ac:dyDescent="0.2">
      <c r="A210" s="184">
        <f t="shared" si="8"/>
        <v>205</v>
      </c>
      <c r="B210" s="185"/>
      <c r="C210" s="185"/>
      <c r="D210" s="201"/>
      <c r="E210" s="202"/>
      <c r="F210" s="185"/>
      <c r="G210" s="187" t="str">
        <f t="shared" si="10"/>
        <v/>
      </c>
      <c r="H210" s="186"/>
      <c r="I210" s="187" t="str">
        <f t="shared" si="9"/>
        <v/>
      </c>
      <c r="J210" s="204"/>
      <c r="K210" s="204"/>
      <c r="L210" s="204"/>
      <c r="M210" s="204"/>
      <c r="N210" s="204"/>
      <c r="O210" s="204"/>
      <c r="P210" s="204"/>
      <c r="Q210" s="204"/>
      <c r="R210" s="204"/>
      <c r="S210" s="204"/>
      <c r="T210" s="204"/>
      <c r="U210" s="204"/>
      <c r="V210" s="203"/>
      <c r="W210" s="203"/>
      <c r="X210" s="185"/>
    </row>
    <row r="211" spans="1:24" ht="12.75" x14ac:dyDescent="0.2">
      <c r="A211" s="184">
        <f t="shared" si="8"/>
        <v>206</v>
      </c>
      <c r="B211" s="185"/>
      <c r="C211" s="185"/>
      <c r="D211" s="201"/>
      <c r="E211" s="202"/>
      <c r="F211" s="185"/>
      <c r="G211" s="187" t="str">
        <f t="shared" si="10"/>
        <v/>
      </c>
      <c r="H211" s="186"/>
      <c r="I211" s="187" t="str">
        <f t="shared" si="9"/>
        <v/>
      </c>
      <c r="J211" s="204"/>
      <c r="K211" s="204"/>
      <c r="L211" s="204"/>
      <c r="M211" s="204"/>
      <c r="N211" s="204"/>
      <c r="O211" s="204"/>
      <c r="P211" s="204"/>
      <c r="Q211" s="204"/>
      <c r="R211" s="204"/>
      <c r="S211" s="204"/>
      <c r="T211" s="204"/>
      <c r="U211" s="204"/>
      <c r="V211" s="203"/>
      <c r="W211" s="203"/>
      <c r="X211" s="185"/>
    </row>
    <row r="212" spans="1:24" ht="12.75" x14ac:dyDescent="0.2">
      <c r="A212" s="184">
        <f t="shared" si="8"/>
        <v>207</v>
      </c>
      <c r="B212" s="185"/>
      <c r="C212" s="185"/>
      <c r="D212" s="201"/>
      <c r="E212" s="202"/>
      <c r="F212" s="185"/>
      <c r="G212" s="187" t="str">
        <f t="shared" si="10"/>
        <v/>
      </c>
      <c r="H212" s="186"/>
      <c r="I212" s="187" t="str">
        <f t="shared" si="9"/>
        <v/>
      </c>
      <c r="J212" s="204"/>
      <c r="K212" s="204"/>
      <c r="L212" s="204"/>
      <c r="M212" s="204"/>
      <c r="N212" s="204"/>
      <c r="O212" s="204"/>
      <c r="P212" s="204"/>
      <c r="Q212" s="204"/>
      <c r="R212" s="204"/>
      <c r="S212" s="204"/>
      <c r="T212" s="204"/>
      <c r="U212" s="204"/>
      <c r="V212" s="203"/>
      <c r="W212" s="203"/>
      <c r="X212" s="185"/>
    </row>
    <row r="213" spans="1:24" ht="12.75" x14ac:dyDescent="0.2">
      <c r="A213" s="184">
        <f t="shared" si="8"/>
        <v>208</v>
      </c>
      <c r="B213" s="185"/>
      <c r="C213" s="185"/>
      <c r="D213" s="201"/>
      <c r="E213" s="202"/>
      <c r="F213" s="185"/>
      <c r="G213" s="187" t="str">
        <f t="shared" si="10"/>
        <v/>
      </c>
      <c r="H213" s="186"/>
      <c r="I213" s="187" t="str">
        <f t="shared" si="9"/>
        <v/>
      </c>
      <c r="J213" s="204"/>
      <c r="K213" s="204"/>
      <c r="L213" s="204"/>
      <c r="M213" s="204"/>
      <c r="N213" s="204"/>
      <c r="O213" s="204"/>
      <c r="P213" s="204"/>
      <c r="Q213" s="204"/>
      <c r="R213" s="204"/>
      <c r="S213" s="204"/>
      <c r="T213" s="204"/>
      <c r="U213" s="204"/>
      <c r="V213" s="203"/>
      <c r="W213" s="203"/>
      <c r="X213" s="185"/>
    </row>
    <row r="214" spans="1:24" ht="12.75" x14ac:dyDescent="0.2">
      <c r="A214" s="184">
        <f t="shared" si="8"/>
        <v>209</v>
      </c>
      <c r="B214" s="185"/>
      <c r="C214" s="185"/>
      <c r="D214" s="201"/>
      <c r="E214" s="202"/>
      <c r="F214" s="185"/>
      <c r="G214" s="187" t="str">
        <f t="shared" si="10"/>
        <v/>
      </c>
      <c r="H214" s="186"/>
      <c r="I214" s="187" t="str">
        <f t="shared" si="9"/>
        <v/>
      </c>
      <c r="J214" s="204"/>
      <c r="K214" s="204"/>
      <c r="L214" s="204"/>
      <c r="M214" s="204"/>
      <c r="N214" s="204"/>
      <c r="O214" s="204"/>
      <c r="P214" s="204"/>
      <c r="Q214" s="204"/>
      <c r="R214" s="204"/>
      <c r="S214" s="204"/>
      <c r="T214" s="204"/>
      <c r="U214" s="204"/>
      <c r="V214" s="203"/>
      <c r="W214" s="203"/>
      <c r="X214" s="185"/>
    </row>
    <row r="215" spans="1:24" ht="12.75" x14ac:dyDescent="0.2">
      <c r="A215" s="184">
        <f t="shared" si="8"/>
        <v>210</v>
      </c>
      <c r="B215" s="185"/>
      <c r="C215" s="185"/>
      <c r="D215" s="201"/>
      <c r="E215" s="202"/>
      <c r="F215" s="185"/>
      <c r="G215" s="187" t="str">
        <f t="shared" si="10"/>
        <v/>
      </c>
      <c r="H215" s="186"/>
      <c r="I215" s="187" t="str">
        <f t="shared" ref="I215:I225" si="11">IF(H215="O",3,IF(G215="A",7,IF(G215="B",6,IF(G215="C",5,IF(G215="D",4,IF(G215="E",3,IF(G215="F",2,IF(G215="G",1,""))))))))</f>
        <v/>
      </c>
      <c r="J215" s="204"/>
      <c r="K215" s="204"/>
      <c r="L215" s="204"/>
      <c r="M215" s="204"/>
      <c r="N215" s="204"/>
      <c r="O215" s="204"/>
      <c r="P215" s="204"/>
      <c r="Q215" s="204"/>
      <c r="R215" s="204"/>
      <c r="S215" s="204"/>
      <c r="T215" s="204"/>
      <c r="U215" s="204"/>
      <c r="V215" s="203"/>
      <c r="W215" s="203"/>
      <c r="X215" s="185"/>
    </row>
    <row r="216" spans="1:24" ht="12.75" x14ac:dyDescent="0.2">
      <c r="A216" s="184">
        <f t="shared" si="8"/>
        <v>211</v>
      </c>
      <c r="B216" s="185"/>
      <c r="C216" s="185"/>
      <c r="D216" s="201"/>
      <c r="E216" s="202"/>
      <c r="F216" s="185"/>
      <c r="G216" s="187" t="str">
        <f t="shared" si="10"/>
        <v/>
      </c>
      <c r="H216" s="186"/>
      <c r="I216" s="187" t="str">
        <f t="shared" si="11"/>
        <v/>
      </c>
      <c r="J216" s="204"/>
      <c r="K216" s="204"/>
      <c r="L216" s="204"/>
      <c r="M216" s="204"/>
      <c r="N216" s="204"/>
      <c r="O216" s="204"/>
      <c r="P216" s="204"/>
      <c r="Q216" s="204"/>
      <c r="R216" s="204"/>
      <c r="S216" s="204"/>
      <c r="T216" s="204"/>
      <c r="U216" s="204"/>
      <c r="V216" s="203"/>
      <c r="W216" s="203"/>
      <c r="X216" s="185"/>
    </row>
    <row r="217" spans="1:24" ht="12.75" x14ac:dyDescent="0.2">
      <c r="A217" s="184">
        <f t="shared" si="8"/>
        <v>212</v>
      </c>
      <c r="B217" s="185"/>
      <c r="C217" s="185"/>
      <c r="D217" s="201"/>
      <c r="E217" s="202"/>
      <c r="F217" s="185"/>
      <c r="G217" s="187" t="str">
        <f t="shared" si="10"/>
        <v/>
      </c>
      <c r="H217" s="186"/>
      <c r="I217" s="187" t="str">
        <f t="shared" si="11"/>
        <v/>
      </c>
      <c r="J217" s="204"/>
      <c r="K217" s="204"/>
      <c r="L217" s="204"/>
      <c r="M217" s="204"/>
      <c r="N217" s="204"/>
      <c r="O217" s="204"/>
      <c r="P217" s="204"/>
      <c r="Q217" s="204"/>
      <c r="R217" s="204"/>
      <c r="S217" s="204"/>
      <c r="T217" s="204"/>
      <c r="U217" s="204"/>
      <c r="V217" s="203"/>
      <c r="W217" s="203"/>
      <c r="X217" s="185"/>
    </row>
    <row r="218" spans="1:24" ht="12.75" x14ac:dyDescent="0.2">
      <c r="A218" s="184">
        <f t="shared" si="8"/>
        <v>213</v>
      </c>
      <c r="B218" s="185"/>
      <c r="C218" s="185"/>
      <c r="D218" s="201"/>
      <c r="E218" s="202"/>
      <c r="F218" s="185"/>
      <c r="G218" s="187" t="str">
        <f t="shared" si="10"/>
        <v/>
      </c>
      <c r="H218" s="186"/>
      <c r="I218" s="187" t="str">
        <f t="shared" si="11"/>
        <v/>
      </c>
      <c r="J218" s="204"/>
      <c r="K218" s="204"/>
      <c r="L218" s="204"/>
      <c r="M218" s="204"/>
      <c r="N218" s="204"/>
      <c r="O218" s="204"/>
      <c r="P218" s="204"/>
      <c r="Q218" s="204"/>
      <c r="R218" s="204"/>
      <c r="S218" s="204"/>
      <c r="T218" s="204"/>
      <c r="U218" s="204"/>
      <c r="V218" s="203"/>
      <c r="W218" s="203"/>
      <c r="X218" s="185"/>
    </row>
    <row r="219" spans="1:24" ht="12.75" x14ac:dyDescent="0.2">
      <c r="A219" s="184">
        <f t="shared" si="8"/>
        <v>214</v>
      </c>
      <c r="B219" s="185"/>
      <c r="C219" s="185"/>
      <c r="D219" s="201"/>
      <c r="E219" s="202"/>
      <c r="F219" s="185"/>
      <c r="G219" s="187" t="str">
        <f t="shared" si="10"/>
        <v/>
      </c>
      <c r="H219" s="186"/>
      <c r="I219" s="187" t="str">
        <f t="shared" si="11"/>
        <v/>
      </c>
      <c r="J219" s="204"/>
      <c r="K219" s="204"/>
      <c r="L219" s="204"/>
      <c r="M219" s="204"/>
      <c r="N219" s="204"/>
      <c r="O219" s="204"/>
      <c r="P219" s="204"/>
      <c r="Q219" s="204"/>
      <c r="R219" s="204"/>
      <c r="S219" s="204"/>
      <c r="T219" s="204"/>
      <c r="U219" s="204"/>
      <c r="V219" s="203"/>
      <c r="W219" s="203"/>
      <c r="X219" s="185"/>
    </row>
    <row r="220" spans="1:24" ht="12.75" x14ac:dyDescent="0.2">
      <c r="A220" s="184">
        <f t="shared" si="8"/>
        <v>215</v>
      </c>
      <c r="B220" s="185"/>
      <c r="C220" s="185"/>
      <c r="D220" s="201"/>
      <c r="E220" s="202"/>
      <c r="F220" s="185"/>
      <c r="G220" s="187" t="str">
        <f t="shared" si="10"/>
        <v/>
      </c>
      <c r="H220" s="186"/>
      <c r="I220" s="187" t="str">
        <f t="shared" si="11"/>
        <v/>
      </c>
      <c r="J220" s="204"/>
      <c r="K220" s="204"/>
      <c r="L220" s="204"/>
      <c r="M220" s="204"/>
      <c r="N220" s="204"/>
      <c r="O220" s="204"/>
      <c r="P220" s="204"/>
      <c r="Q220" s="204"/>
      <c r="R220" s="204"/>
      <c r="S220" s="204"/>
      <c r="T220" s="204"/>
      <c r="U220" s="204"/>
      <c r="V220" s="203"/>
      <c r="W220" s="203"/>
      <c r="X220" s="185"/>
    </row>
    <row r="221" spans="1:24" ht="12.75" x14ac:dyDescent="0.2">
      <c r="A221" s="184">
        <f t="shared" si="8"/>
        <v>216</v>
      </c>
      <c r="B221" s="185"/>
      <c r="C221" s="185"/>
      <c r="D221" s="201"/>
      <c r="E221" s="202"/>
      <c r="F221" s="185"/>
      <c r="G221" s="187" t="str">
        <f t="shared" si="10"/>
        <v/>
      </c>
      <c r="H221" s="186"/>
      <c r="I221" s="187" t="str">
        <f t="shared" si="11"/>
        <v/>
      </c>
      <c r="J221" s="204"/>
      <c r="K221" s="204"/>
      <c r="L221" s="204"/>
      <c r="M221" s="204"/>
      <c r="N221" s="204"/>
      <c r="O221" s="204"/>
      <c r="P221" s="204"/>
      <c r="Q221" s="204"/>
      <c r="R221" s="204"/>
      <c r="S221" s="204"/>
      <c r="T221" s="204"/>
      <c r="U221" s="204"/>
      <c r="V221" s="203"/>
      <c r="W221" s="203"/>
      <c r="X221" s="185"/>
    </row>
    <row r="222" spans="1:24" ht="12.75" x14ac:dyDescent="0.2">
      <c r="A222" s="184">
        <f t="shared" si="8"/>
        <v>217</v>
      </c>
      <c r="B222" s="185"/>
      <c r="C222" s="185"/>
      <c r="D222" s="201"/>
      <c r="E222" s="202"/>
      <c r="F222" s="185"/>
      <c r="G222" s="187" t="str">
        <f t="shared" si="10"/>
        <v/>
      </c>
      <c r="H222" s="186"/>
      <c r="I222" s="187" t="str">
        <f t="shared" si="11"/>
        <v/>
      </c>
      <c r="J222" s="204"/>
      <c r="K222" s="204"/>
      <c r="L222" s="204"/>
      <c r="M222" s="204"/>
      <c r="N222" s="204"/>
      <c r="O222" s="204"/>
      <c r="P222" s="204"/>
      <c r="Q222" s="204"/>
      <c r="R222" s="204"/>
      <c r="S222" s="204"/>
      <c r="T222" s="204"/>
      <c r="U222" s="204"/>
      <c r="V222" s="203"/>
      <c r="W222" s="203"/>
      <c r="X222" s="185"/>
    </row>
    <row r="223" spans="1:24" ht="12.75" x14ac:dyDescent="0.2">
      <c r="A223" s="184">
        <f t="shared" si="8"/>
        <v>218</v>
      </c>
      <c r="B223" s="185"/>
      <c r="C223" s="185"/>
      <c r="D223" s="201"/>
      <c r="E223" s="202"/>
      <c r="F223" s="185"/>
      <c r="G223" s="187" t="str">
        <f t="shared" si="10"/>
        <v/>
      </c>
      <c r="H223" s="186"/>
      <c r="I223" s="187" t="str">
        <f t="shared" si="11"/>
        <v/>
      </c>
      <c r="J223" s="204"/>
      <c r="K223" s="204"/>
      <c r="L223" s="204"/>
      <c r="M223" s="204"/>
      <c r="N223" s="204"/>
      <c r="O223" s="204"/>
      <c r="P223" s="204"/>
      <c r="Q223" s="204"/>
      <c r="R223" s="204"/>
      <c r="S223" s="204"/>
      <c r="T223" s="204"/>
      <c r="U223" s="204"/>
      <c r="V223" s="203"/>
      <c r="W223" s="203"/>
      <c r="X223" s="185"/>
    </row>
    <row r="224" spans="1:24" ht="12.75" x14ac:dyDescent="0.2">
      <c r="A224" s="184">
        <f t="shared" si="8"/>
        <v>219</v>
      </c>
      <c r="B224" s="185"/>
      <c r="C224" s="185"/>
      <c r="D224" s="201"/>
      <c r="E224" s="202"/>
      <c r="F224" s="185"/>
      <c r="G224" s="187" t="str">
        <f t="shared" si="10"/>
        <v/>
      </c>
      <c r="H224" s="186"/>
      <c r="I224" s="187" t="str">
        <f t="shared" si="11"/>
        <v/>
      </c>
      <c r="J224" s="204"/>
      <c r="K224" s="204"/>
      <c r="L224" s="204"/>
      <c r="M224" s="204"/>
      <c r="N224" s="204"/>
      <c r="O224" s="204"/>
      <c r="P224" s="204"/>
      <c r="Q224" s="204"/>
      <c r="R224" s="204"/>
      <c r="S224" s="204"/>
      <c r="T224" s="204"/>
      <c r="U224" s="204"/>
      <c r="V224" s="203"/>
      <c r="W224" s="203"/>
      <c r="X224" s="185"/>
    </row>
    <row r="225" spans="1:30" ht="12.75" x14ac:dyDescent="0.2">
      <c r="A225" s="184">
        <f t="shared" si="8"/>
        <v>220</v>
      </c>
      <c r="B225" s="185"/>
      <c r="C225" s="185"/>
      <c r="D225" s="201"/>
      <c r="E225" s="202"/>
      <c r="F225" s="185"/>
      <c r="G225" s="187" t="str">
        <f t="shared" si="10"/>
        <v/>
      </c>
      <c r="H225" s="186"/>
      <c r="I225" s="187" t="str">
        <f t="shared" si="11"/>
        <v/>
      </c>
      <c r="J225" s="204"/>
      <c r="K225" s="204"/>
      <c r="L225" s="204"/>
      <c r="M225" s="204"/>
      <c r="N225" s="204"/>
      <c r="O225" s="204"/>
      <c r="P225" s="204"/>
      <c r="Q225" s="204"/>
      <c r="R225" s="204"/>
      <c r="S225" s="204"/>
      <c r="T225" s="204"/>
      <c r="U225" s="204"/>
      <c r="V225" s="203"/>
      <c r="W225" s="203"/>
      <c r="X225" s="185"/>
    </row>
    <row r="226" spans="1:30" ht="13.5" thickBot="1" x14ac:dyDescent="0.25">
      <c r="A226" s="173"/>
      <c r="B226" s="174"/>
      <c r="C226" s="119"/>
      <c r="D226" s="17"/>
      <c r="E226" s="17"/>
      <c r="F226" s="175"/>
      <c r="G226" s="176"/>
      <c r="H226" s="176"/>
      <c r="I226" s="176"/>
      <c r="J226" s="17"/>
      <c r="K226" s="17"/>
      <c r="L226" s="17"/>
      <c r="M226" s="17"/>
      <c r="N226" s="170"/>
      <c r="O226" s="17"/>
      <c r="P226" s="17"/>
      <c r="Q226" s="17"/>
      <c r="R226" s="17"/>
      <c r="S226" s="17"/>
      <c r="T226" s="17"/>
      <c r="U226" s="118"/>
      <c r="V226" s="48"/>
    </row>
    <row r="227" spans="1:30" ht="12.75" x14ac:dyDescent="0.2">
      <c r="A227" s="65" t="s">
        <v>15</v>
      </c>
      <c r="B227" s="22"/>
      <c r="C227" s="23"/>
      <c r="D227" s="24"/>
      <c r="E227" s="24"/>
      <c r="F227" s="25"/>
      <c r="G227" s="26"/>
      <c r="H227" s="26"/>
      <c r="I227" s="62"/>
      <c r="J227" s="66"/>
      <c r="K227" s="66"/>
      <c r="L227" s="66"/>
      <c r="M227" s="66"/>
      <c r="N227" s="66"/>
      <c r="O227" s="66"/>
      <c r="P227" s="66"/>
      <c r="Q227" s="66"/>
      <c r="R227" s="66"/>
      <c r="S227" s="66"/>
      <c r="T227" s="66"/>
      <c r="U227" s="66"/>
      <c r="V227" s="108"/>
    </row>
    <row r="228" spans="1:30" ht="12.75" x14ac:dyDescent="0.2">
      <c r="A228" s="74"/>
      <c r="B228" s="63"/>
      <c r="C228" s="63"/>
      <c r="D228" s="63"/>
      <c r="E228" s="63"/>
      <c r="F228" s="63"/>
      <c r="G228" s="63"/>
      <c r="H228" s="63"/>
      <c r="I228" s="63"/>
      <c r="J228" s="63"/>
      <c r="K228" s="63"/>
      <c r="L228" s="63"/>
      <c r="M228" s="63"/>
      <c r="N228" s="63"/>
      <c r="O228" s="63"/>
      <c r="P228" s="63"/>
      <c r="Q228" s="63"/>
      <c r="R228" s="63"/>
      <c r="S228" s="63"/>
      <c r="T228" s="63"/>
      <c r="U228" s="63"/>
      <c r="V228" s="109"/>
    </row>
    <row r="229" spans="1:30" ht="12.75" x14ac:dyDescent="0.2">
      <c r="A229" s="74"/>
      <c r="B229" s="63"/>
      <c r="C229" s="63"/>
      <c r="D229" s="63"/>
      <c r="E229" s="63"/>
      <c r="F229" s="63"/>
      <c r="G229" s="63"/>
      <c r="H229" s="63"/>
      <c r="I229" s="63"/>
      <c r="J229" s="63"/>
      <c r="K229" s="63"/>
      <c r="L229" s="63"/>
      <c r="M229" s="63"/>
      <c r="N229" s="63"/>
      <c r="O229" s="63"/>
      <c r="P229" s="63"/>
      <c r="Q229" s="63"/>
      <c r="R229" s="63"/>
      <c r="S229" s="63"/>
      <c r="T229" s="63"/>
      <c r="U229" s="63"/>
      <c r="V229" s="109"/>
    </row>
    <row r="230" spans="1:30" ht="12.75" customHeight="1" x14ac:dyDescent="0.2">
      <c r="A230" s="74"/>
      <c r="B230" s="63"/>
      <c r="C230" s="63"/>
      <c r="D230" s="63"/>
      <c r="E230" s="63"/>
      <c r="F230" s="63"/>
      <c r="G230" s="63"/>
      <c r="H230" s="63"/>
      <c r="I230" s="63"/>
      <c r="J230" s="63"/>
      <c r="K230" s="63"/>
      <c r="L230" s="63"/>
      <c r="M230" s="63"/>
      <c r="N230" s="63"/>
      <c r="O230" s="63"/>
      <c r="P230" s="63"/>
      <c r="Q230" s="63"/>
      <c r="R230" s="63"/>
      <c r="S230" s="63"/>
      <c r="T230" s="63"/>
      <c r="U230" s="63"/>
      <c r="V230" s="109"/>
    </row>
    <row r="231" spans="1:30" ht="12.75" customHeight="1" x14ac:dyDescent="0.2">
      <c r="A231" s="74"/>
      <c r="B231" s="63"/>
      <c r="C231" s="63"/>
      <c r="D231" s="63"/>
      <c r="E231" s="63"/>
      <c r="F231" s="63"/>
      <c r="G231" s="63"/>
      <c r="H231" s="63"/>
      <c r="I231" s="63"/>
      <c r="J231" s="63"/>
      <c r="K231" s="63"/>
      <c r="L231" s="63"/>
      <c r="M231" s="63"/>
      <c r="N231" s="63"/>
      <c r="O231" s="63"/>
      <c r="P231" s="63"/>
      <c r="Q231" s="63"/>
      <c r="R231" s="63"/>
      <c r="S231" s="63"/>
      <c r="T231" s="63"/>
      <c r="U231" s="63"/>
      <c r="V231" s="109"/>
    </row>
    <row r="232" spans="1:30" ht="12.75" customHeight="1" thickBot="1" x14ac:dyDescent="0.25">
      <c r="A232" s="75"/>
      <c r="B232" s="64"/>
      <c r="C232" s="64"/>
      <c r="D232" s="64"/>
      <c r="E232" s="64"/>
      <c r="F232" s="64"/>
      <c r="G232" s="64"/>
      <c r="H232" s="64"/>
      <c r="I232" s="64"/>
      <c r="J232" s="64"/>
      <c r="K232" s="64"/>
      <c r="L232" s="64"/>
      <c r="M232" s="64"/>
      <c r="N232" s="64"/>
      <c r="O232" s="64"/>
      <c r="P232" s="64"/>
      <c r="Q232" s="64"/>
      <c r="R232" s="64"/>
      <c r="S232" s="64"/>
      <c r="T232" s="64"/>
      <c r="U232" s="64"/>
      <c r="V232" s="110"/>
    </row>
    <row r="233" spans="1:30" ht="12.75" customHeight="1" thickBot="1" x14ac:dyDescent="0.25">
      <c r="A233" s="40"/>
      <c r="K233" s="31"/>
      <c r="V233" s="91"/>
    </row>
    <row r="234" spans="1:30" ht="14.25" customHeight="1" x14ac:dyDescent="0.2">
      <c r="A234" s="67" t="s">
        <v>38</v>
      </c>
      <c r="B234" s="16"/>
      <c r="C234" s="16"/>
      <c r="D234" s="16"/>
      <c r="E234" s="16"/>
      <c r="F234" s="16"/>
      <c r="G234" s="16"/>
      <c r="H234" s="16"/>
      <c r="I234" s="50"/>
      <c r="J234" s="54" t="s">
        <v>24</v>
      </c>
      <c r="K234" s="42"/>
      <c r="L234" s="43" t="s">
        <v>39</v>
      </c>
      <c r="M234" s="42"/>
      <c r="N234" s="56"/>
      <c r="O234" s="79" t="s">
        <v>26</v>
      </c>
      <c r="P234" s="80"/>
      <c r="Q234" s="80"/>
      <c r="R234" s="80"/>
      <c r="S234" s="80"/>
      <c r="T234" s="80"/>
      <c r="U234" s="80"/>
      <c r="V234" s="81"/>
    </row>
    <row r="235" spans="1:30" ht="12.75" customHeight="1" x14ac:dyDescent="0.25">
      <c r="A235" s="39"/>
      <c r="B235"/>
      <c r="C235" s="15"/>
      <c r="D235"/>
      <c r="E235" s="52"/>
      <c r="F235" s="15"/>
      <c r="G235"/>
      <c r="H235"/>
      <c r="I235"/>
      <c r="J235" s="55" t="s">
        <v>25</v>
      </c>
      <c r="K235" s="53" t="s">
        <v>27</v>
      </c>
      <c r="L235" s="51" t="s">
        <v>28</v>
      </c>
      <c r="M235" s="61" t="s">
        <v>32</v>
      </c>
      <c r="N235"/>
      <c r="O235" s="82" t="s">
        <v>78</v>
      </c>
      <c r="P235" s="83"/>
      <c r="Q235" s="83"/>
      <c r="R235" s="83"/>
      <c r="S235" s="83"/>
      <c r="T235" s="83"/>
      <c r="U235" s="83"/>
      <c r="V235" s="84"/>
    </row>
    <row r="236" spans="1:30" ht="12.75" customHeight="1" x14ac:dyDescent="0.2">
      <c r="A236" s="40" t="s">
        <v>10</v>
      </c>
      <c r="B236" s="15"/>
      <c r="C236" s="15"/>
      <c r="D236" s="15"/>
      <c r="F236" s="15"/>
      <c r="G236"/>
      <c r="H236"/>
      <c r="I236"/>
      <c r="J236" s="70"/>
      <c r="K236" s="70"/>
      <c r="L236" s="70"/>
      <c r="M236" s="71">
        <f>K236+L236</f>
        <v>0</v>
      </c>
      <c r="N236"/>
      <c r="O236" s="85" t="s">
        <v>43</v>
      </c>
      <c r="P236" s="83"/>
      <c r="Q236" s="83"/>
      <c r="R236" s="83"/>
      <c r="S236" s="83"/>
      <c r="T236" s="83"/>
      <c r="U236" s="83"/>
      <c r="V236" s="84"/>
      <c r="W236" s="6"/>
    </row>
    <row r="237" spans="1:30" ht="12.75" customHeight="1" x14ac:dyDescent="0.2">
      <c r="A237" s="40" t="s">
        <v>87</v>
      </c>
      <c r="B237" s="15"/>
      <c r="C237" s="15"/>
      <c r="D237" s="15"/>
      <c r="F237" s="15"/>
      <c r="G237"/>
      <c r="H237"/>
      <c r="I237"/>
      <c r="J237" s="70"/>
      <c r="K237" s="70"/>
      <c r="L237" s="70"/>
      <c r="M237" s="71">
        <f>K237+L237</f>
        <v>0</v>
      </c>
      <c r="N237"/>
      <c r="O237" s="82" t="s">
        <v>89</v>
      </c>
      <c r="P237" s="83"/>
      <c r="Q237" s="83"/>
      <c r="R237" s="83"/>
      <c r="S237" s="83"/>
      <c r="T237" s="83"/>
      <c r="U237" s="83"/>
      <c r="V237" s="84"/>
      <c r="W237" s="6"/>
    </row>
    <row r="238" spans="1:30" ht="12.75" customHeight="1" x14ac:dyDescent="0.2">
      <c r="A238" s="40" t="s">
        <v>11</v>
      </c>
      <c r="B238" s="15"/>
      <c r="C238" s="15"/>
      <c r="D238" s="15"/>
      <c r="F238" s="15"/>
      <c r="G238"/>
      <c r="H238"/>
      <c r="I238"/>
      <c r="J238" s="70"/>
      <c r="K238" s="70"/>
      <c r="L238" s="70"/>
      <c r="M238" s="71">
        <f>K238+L238</f>
        <v>0</v>
      </c>
      <c r="N238"/>
      <c r="O238" s="94" t="s">
        <v>90</v>
      </c>
      <c r="P238" s="95"/>
      <c r="Q238" s="95"/>
      <c r="R238" s="95"/>
      <c r="S238" s="95"/>
      <c r="T238" s="95"/>
      <c r="U238" s="95"/>
      <c r="V238" s="96"/>
    </row>
    <row r="239" spans="1:30" ht="12.75" customHeight="1" x14ac:dyDescent="0.2">
      <c r="A239" s="40" t="s">
        <v>76</v>
      </c>
      <c r="B239" s="15"/>
      <c r="C239" s="15"/>
      <c r="D239" s="15"/>
      <c r="F239" s="15"/>
      <c r="G239"/>
      <c r="H239"/>
      <c r="I239"/>
      <c r="J239" s="70"/>
      <c r="K239" s="70"/>
      <c r="L239" s="70"/>
      <c r="M239" s="71">
        <f>K239+L239</f>
        <v>0</v>
      </c>
      <c r="N239"/>
      <c r="O239" s="102" t="s">
        <v>73</v>
      </c>
      <c r="P239" s="97"/>
      <c r="Q239" s="97"/>
      <c r="R239" s="97"/>
      <c r="S239" s="97"/>
      <c r="T239" s="97"/>
      <c r="U239" s="98"/>
      <c r="V239" s="99"/>
    </row>
    <row r="240" spans="1:30" ht="12.75" customHeight="1" thickBot="1" x14ac:dyDescent="0.25">
      <c r="A240" s="44" t="s">
        <v>86</v>
      </c>
      <c r="B240" s="45"/>
      <c r="C240" s="45"/>
      <c r="D240" s="45"/>
      <c r="E240" s="45"/>
      <c r="F240" s="46"/>
      <c r="G240" s="46"/>
      <c r="H240" s="46"/>
      <c r="I240" s="47" t="s">
        <v>48</v>
      </c>
      <c r="J240" s="76"/>
      <c r="K240" s="48"/>
      <c r="L240" s="48"/>
      <c r="M240" s="49"/>
      <c r="N240" s="48"/>
      <c r="O240" s="116" t="s">
        <v>91</v>
      </c>
      <c r="P240" s="100"/>
      <c r="Q240" s="100"/>
      <c r="R240" s="100"/>
      <c r="S240" s="100"/>
      <c r="T240" s="100"/>
      <c r="U240" s="100"/>
      <c r="V240" s="101"/>
      <c r="Y240" s="15"/>
      <c r="Z240" s="15"/>
      <c r="AA240" s="15"/>
      <c r="AB240" s="15"/>
      <c r="AC240" s="15"/>
      <c r="AD240" s="126"/>
    </row>
    <row r="241" spans="1:31" ht="12.75" customHeight="1" thickBot="1" x14ac:dyDescent="0.25">
      <c r="A241" s="40"/>
      <c r="B241" s="150"/>
      <c r="C241" s="150"/>
      <c r="D241" s="150"/>
      <c r="E241" s="150"/>
      <c r="F241" s="59"/>
      <c r="G241" s="59"/>
      <c r="H241" s="59"/>
      <c r="I241" s="151"/>
      <c r="J241" s="152"/>
      <c r="K241"/>
      <c r="L241"/>
      <c r="M241" s="15"/>
      <c r="N241"/>
      <c r="O241" s="153"/>
      <c r="P241"/>
      <c r="Q241"/>
      <c r="R241"/>
      <c r="S241"/>
      <c r="T241"/>
      <c r="V241" s="42"/>
      <c r="Y241" s="15"/>
      <c r="Z241" s="15"/>
      <c r="AA241" s="15"/>
      <c r="AB241" s="15"/>
      <c r="AC241" s="15"/>
      <c r="AD241" s="126"/>
    </row>
    <row r="242" spans="1:31" ht="12.75" customHeight="1" thickBot="1" x14ac:dyDescent="0.25">
      <c r="A242" s="40"/>
      <c r="B242" s="150"/>
      <c r="C242" s="150"/>
      <c r="D242" s="144" t="s">
        <v>45</v>
      </c>
      <c r="E242" s="145"/>
      <c r="F242" s="146"/>
      <c r="G242" s="147"/>
      <c r="H242" s="148"/>
      <c r="I242" s="151"/>
      <c r="J242" s="152"/>
      <c r="K242"/>
      <c r="L242"/>
      <c r="M242" s="15"/>
      <c r="N242"/>
      <c r="O242" s="153"/>
      <c r="P242"/>
      <c r="Q242"/>
      <c r="R242"/>
      <c r="S242"/>
      <c r="T242"/>
      <c r="Y242" s="15"/>
      <c r="Z242" s="15"/>
      <c r="AA242" s="15"/>
      <c r="AB242" s="15"/>
      <c r="AC242" s="15"/>
      <c r="AD242" s="126"/>
    </row>
    <row r="243" spans="1:31" ht="12.75" customHeight="1" x14ac:dyDescent="0.2">
      <c r="A243" s="40"/>
      <c r="B243" s="150"/>
      <c r="C243" s="150"/>
      <c r="D243" s="150"/>
      <c r="E243" s="150"/>
      <c r="F243" s="59"/>
      <c r="G243" s="59"/>
      <c r="H243" s="59"/>
      <c r="I243" s="151"/>
      <c r="J243" s="152"/>
      <c r="K243"/>
      <c r="L243"/>
      <c r="M243" s="15"/>
      <c r="N243"/>
      <c r="O243" s="153"/>
      <c r="P243"/>
      <c r="Q243"/>
      <c r="R243"/>
      <c r="S243"/>
      <c r="T243"/>
      <c r="Y243" s="15"/>
      <c r="Z243" s="15"/>
      <c r="AA243" s="15"/>
      <c r="AB243" s="15"/>
      <c r="AC243" s="15"/>
      <c r="AD243" s="126"/>
    </row>
    <row r="244" spans="1:31" ht="12.75" hidden="1" customHeight="1" x14ac:dyDescent="0.2">
      <c r="A244" s="40"/>
      <c r="B244" s="1">
        <v>1</v>
      </c>
      <c r="C244" s="117" t="s">
        <v>37</v>
      </c>
      <c r="D244" s="17"/>
      <c r="Y244" s="15"/>
      <c r="Z244" s="15"/>
      <c r="AA244" s="15"/>
      <c r="AB244" s="15"/>
      <c r="AC244" s="15"/>
      <c r="AD244" s="126"/>
    </row>
    <row r="245" spans="1:31" ht="12.75" hidden="1" customHeight="1" x14ac:dyDescent="0.2">
      <c r="A245" s="40"/>
      <c r="B245" s="1"/>
      <c r="C245" s="118" t="s">
        <v>36</v>
      </c>
      <c r="D245" s="17"/>
      <c r="Y245" s="15"/>
      <c r="Z245" s="15"/>
      <c r="AA245" s="15"/>
      <c r="AB245" s="15"/>
      <c r="AC245" s="15"/>
      <c r="AD245" s="126"/>
    </row>
    <row r="246" spans="1:31" ht="12.75" hidden="1" customHeight="1" x14ac:dyDescent="0.2">
      <c r="A246" s="40"/>
      <c r="B246" s="1"/>
      <c r="C246" s="118" t="s">
        <v>40</v>
      </c>
      <c r="D246" s="17"/>
      <c r="Y246" s="15"/>
      <c r="Z246" s="15"/>
      <c r="AA246" s="15"/>
      <c r="AB246" s="15"/>
      <c r="AC246" s="15"/>
      <c r="AD246" s="126"/>
    </row>
    <row r="247" spans="1:31" ht="12.75" hidden="1" customHeight="1" x14ac:dyDescent="0.2">
      <c r="A247" s="40"/>
      <c r="B247" s="1"/>
      <c r="C247" s="119"/>
      <c r="D247" s="118" t="s">
        <v>74</v>
      </c>
      <c r="Y247" s="15"/>
      <c r="Z247" s="15"/>
      <c r="AA247" s="15"/>
      <c r="AB247" s="15"/>
      <c r="AC247" s="15"/>
      <c r="AD247" s="126"/>
    </row>
    <row r="248" spans="1:31" ht="12.75" hidden="1" customHeight="1" x14ac:dyDescent="0.2">
      <c r="A248" s="40"/>
      <c r="B248" s="1">
        <v>2</v>
      </c>
      <c r="C248" s="117" t="s">
        <v>98</v>
      </c>
      <c r="D248" s="17"/>
      <c r="Y248" s="15"/>
      <c r="Z248" s="15"/>
      <c r="AA248" s="15"/>
      <c r="AB248" s="15"/>
      <c r="AC248" s="15"/>
      <c r="AD248" s="126"/>
    </row>
    <row r="249" spans="1:31" ht="12.75" hidden="1" customHeight="1" x14ac:dyDescent="0.2">
      <c r="A249" s="40"/>
      <c r="B249" s="1"/>
      <c r="C249" s="104"/>
      <c r="D249" s="120" t="s">
        <v>75</v>
      </c>
      <c r="Y249" s="15"/>
      <c r="Z249" s="15"/>
      <c r="AA249" s="15"/>
      <c r="AB249" s="15"/>
      <c r="AC249" s="15"/>
      <c r="AD249" s="126"/>
    </row>
    <row r="250" spans="1:31" ht="12.75" hidden="1" customHeight="1" x14ac:dyDescent="0.2">
      <c r="A250" s="40"/>
      <c r="B250" s="1"/>
      <c r="C250" s="104"/>
      <c r="D250" s="120"/>
      <c r="Y250" s="15"/>
      <c r="Z250" s="15"/>
      <c r="AA250" s="15"/>
      <c r="AB250" s="15"/>
      <c r="AC250" s="15"/>
      <c r="AD250" s="126"/>
    </row>
    <row r="251" spans="1:31" ht="12.75" hidden="1" x14ac:dyDescent="0.2">
      <c r="A251" s="40"/>
      <c r="B251" s="155" t="s">
        <v>112</v>
      </c>
      <c r="C251" s="68"/>
      <c r="Y251" s="15"/>
      <c r="Z251" s="15"/>
      <c r="AA251" s="15"/>
      <c r="AB251" s="15"/>
      <c r="AC251" s="15"/>
      <c r="AD251" s="126"/>
    </row>
    <row r="252" spans="1:31" hidden="1" x14ac:dyDescent="0.2">
      <c r="A252" s="92"/>
      <c r="J252"/>
      <c r="K252"/>
      <c r="L252" s="15"/>
      <c r="M252" s="15"/>
      <c r="N252" s="41"/>
      <c r="O252"/>
      <c r="P252"/>
      <c r="Q252"/>
      <c r="R252"/>
      <c r="S252"/>
      <c r="T252"/>
    </row>
    <row r="253" spans="1:31" x14ac:dyDescent="0.2">
      <c r="A253" s="60"/>
      <c r="E253" s="167"/>
      <c r="F253" s="167"/>
      <c r="G253" s="167"/>
      <c r="H253" s="167"/>
      <c r="I253" s="168"/>
      <c r="J253" s="167"/>
      <c r="K253"/>
      <c r="L253" s="15"/>
      <c r="M253" s="15"/>
    </row>
    <row r="254" spans="1:31" ht="15" thickBot="1" x14ac:dyDescent="0.25">
      <c r="B254" s="17" t="s">
        <v>35</v>
      </c>
    </row>
    <row r="255" spans="1:31" ht="14.45" customHeight="1" thickBot="1" x14ac:dyDescent="0.25">
      <c r="A255" s="244" t="s">
        <v>13</v>
      </c>
      <c r="B255" s="141" t="s">
        <v>71</v>
      </c>
      <c r="C255" s="106"/>
      <c r="D255" s="78"/>
      <c r="E255" s="78"/>
      <c r="F255" s="78"/>
      <c r="G255" s="21"/>
      <c r="H255" s="21"/>
      <c r="I255" s="20"/>
      <c r="J255" s="77" t="s">
        <v>34</v>
      </c>
      <c r="K255" s="78"/>
      <c r="L255" s="78"/>
      <c r="M255" s="78"/>
      <c r="N255" s="78"/>
      <c r="O255" s="78"/>
      <c r="P255" s="78"/>
      <c r="Q255" s="78"/>
      <c r="R255" s="78"/>
      <c r="S255" s="78"/>
      <c r="T255" s="78"/>
      <c r="U255" s="78"/>
      <c r="V255" s="228" t="s">
        <v>49</v>
      </c>
      <c r="AC255" s="124"/>
      <c r="AD255"/>
    </row>
    <row r="256" spans="1:31" ht="12.95" customHeight="1" x14ac:dyDescent="0.2">
      <c r="A256" s="245"/>
      <c r="B256" s="248" t="s">
        <v>61</v>
      </c>
      <c r="C256" s="248"/>
      <c r="D256" s="249"/>
      <c r="E256" s="7" t="s">
        <v>83</v>
      </c>
      <c r="F256" s="7"/>
      <c r="G256" s="250" t="s">
        <v>84</v>
      </c>
      <c r="H256" s="253" t="s">
        <v>85</v>
      </c>
      <c r="I256" s="256" t="s">
        <v>3</v>
      </c>
      <c r="J256" s="258" t="s">
        <v>29</v>
      </c>
      <c r="K256" s="259"/>
      <c r="L256" s="259"/>
      <c r="M256" s="260"/>
      <c r="N256" s="264" t="s">
        <v>87</v>
      </c>
      <c r="O256" s="265"/>
      <c r="P256" s="265"/>
      <c r="Q256" s="266"/>
      <c r="R256" s="264" t="s">
        <v>30</v>
      </c>
      <c r="S256" s="266"/>
      <c r="T256" s="270" t="s">
        <v>77</v>
      </c>
      <c r="U256" s="272" t="s">
        <v>31</v>
      </c>
      <c r="V256" s="229"/>
      <c r="W256" s="14"/>
      <c r="Y256" s="14"/>
      <c r="Z256" s="14"/>
      <c r="AA256" s="14"/>
      <c r="AC256" s="124"/>
      <c r="AD256"/>
      <c r="AE256" s="6"/>
    </row>
    <row r="257" spans="1:31" ht="12.95" customHeight="1" x14ac:dyDescent="0.2">
      <c r="A257" s="245"/>
      <c r="B257" s="275" t="s">
        <v>132</v>
      </c>
      <c r="C257" s="276" t="s">
        <v>131</v>
      </c>
      <c r="D257" s="276" t="s">
        <v>14</v>
      </c>
      <c r="E257" s="278" t="s">
        <v>88</v>
      </c>
      <c r="F257" s="280" t="s">
        <v>50</v>
      </c>
      <c r="G257" s="251"/>
      <c r="H257" s="254"/>
      <c r="I257" s="245"/>
      <c r="J257" s="261"/>
      <c r="K257" s="262"/>
      <c r="L257" s="262"/>
      <c r="M257" s="263"/>
      <c r="N257" s="267"/>
      <c r="O257" s="268"/>
      <c r="P257" s="268"/>
      <c r="Q257" s="269"/>
      <c r="R257" s="267"/>
      <c r="S257" s="269"/>
      <c r="T257" s="271"/>
      <c r="U257" s="273"/>
      <c r="V257" s="229"/>
      <c r="W257" s="14"/>
      <c r="Y257" s="14"/>
      <c r="Z257" s="14"/>
      <c r="AA257" s="14"/>
      <c r="AC257" s="124"/>
      <c r="AD257"/>
      <c r="AE257" s="6"/>
    </row>
    <row r="258" spans="1:31" ht="13.5" thickBot="1" x14ac:dyDescent="0.25">
      <c r="A258" s="246"/>
      <c r="B258" s="249"/>
      <c r="C258" s="277"/>
      <c r="D258" s="277"/>
      <c r="E258" s="279"/>
      <c r="F258" s="281"/>
      <c r="G258" s="252"/>
      <c r="H258" s="255"/>
      <c r="I258" s="257"/>
      <c r="J258" s="37" t="s">
        <v>24</v>
      </c>
      <c r="K258" s="36" t="s">
        <v>27</v>
      </c>
      <c r="L258" s="36" t="s">
        <v>28</v>
      </c>
      <c r="M258" s="121" t="s">
        <v>14</v>
      </c>
      <c r="N258" s="36" t="s">
        <v>24</v>
      </c>
      <c r="O258" s="36" t="s">
        <v>27</v>
      </c>
      <c r="P258" s="36" t="s">
        <v>28</v>
      </c>
      <c r="Q258" s="36" t="s">
        <v>14</v>
      </c>
      <c r="R258" s="36" t="s">
        <v>24</v>
      </c>
      <c r="S258" s="36" t="s">
        <v>33</v>
      </c>
      <c r="T258" s="121" t="s">
        <v>24</v>
      </c>
      <c r="U258" s="274"/>
      <c r="V258" s="247"/>
      <c r="W258" s="14"/>
      <c r="Y258" s="14"/>
      <c r="Z258" s="14"/>
      <c r="AA258" s="14"/>
      <c r="AC258" s="124"/>
      <c r="AD258"/>
      <c r="AE258" s="6"/>
    </row>
    <row r="259" spans="1:31" ht="13.5" thickBot="1" x14ac:dyDescent="0.25">
      <c r="A259" s="169" t="str">
        <f>G3</f>
        <v>NN</v>
      </c>
      <c r="B259" s="107">
        <f>COUNTIF($F$6:$F$225,"BLM")</f>
        <v>0</v>
      </c>
      <c r="C259" s="72">
        <f>COUNTIF($F$6:$F$225,"BLK")</f>
        <v>0</v>
      </c>
      <c r="D259" s="72">
        <f>SUM(B259:C259)</f>
        <v>0</v>
      </c>
      <c r="E259" s="72">
        <f>COUNTIF(H6:H225,"R")</f>
        <v>0</v>
      </c>
      <c r="F259" s="73">
        <f>G259-D259-E259</f>
        <v>0</v>
      </c>
      <c r="G259" s="143">
        <f>COUNTIF(I6:I225,"&gt;0")-H259</f>
        <v>0</v>
      </c>
      <c r="H259" s="135">
        <f>COUNTIF($H$6:$H$225,"O")</f>
        <v>0</v>
      </c>
      <c r="I259" s="142">
        <f>K3</f>
        <v>0</v>
      </c>
      <c r="J259" s="38">
        <f>J236</f>
        <v>0</v>
      </c>
      <c r="K259" s="32">
        <f>K236</f>
        <v>0</v>
      </c>
      <c r="L259" s="32">
        <f>L236</f>
        <v>0</v>
      </c>
      <c r="M259" s="32">
        <f>M236</f>
        <v>0</v>
      </c>
      <c r="N259" s="32">
        <f>J237</f>
        <v>0</v>
      </c>
      <c r="O259" s="32">
        <f>K237</f>
        <v>0</v>
      </c>
      <c r="P259" s="32">
        <f>L237</f>
        <v>0</v>
      </c>
      <c r="Q259" s="32">
        <f>M237</f>
        <v>0</v>
      </c>
      <c r="R259" s="32">
        <f>J238</f>
        <v>0</v>
      </c>
      <c r="S259" s="32">
        <f>M238</f>
        <v>0</v>
      </c>
      <c r="T259" s="156">
        <f>M239</f>
        <v>0</v>
      </c>
      <c r="U259" s="32">
        <f>J240</f>
        <v>0</v>
      </c>
      <c r="V259" s="93">
        <f>COUNTA(X13:X225)</f>
        <v>0</v>
      </c>
      <c r="W259" s="14"/>
      <c r="Y259" s="14"/>
      <c r="Z259" s="14"/>
      <c r="AA259" s="14"/>
      <c r="AC259" s="124"/>
      <c r="AD259"/>
      <c r="AE259" s="6"/>
    </row>
    <row r="260" spans="1:31" x14ac:dyDescent="0.2">
      <c r="B260"/>
      <c r="C260"/>
      <c r="D260"/>
      <c r="E260"/>
      <c r="F260"/>
      <c r="G260"/>
      <c r="H260"/>
      <c r="I260"/>
      <c r="J260"/>
      <c r="K260"/>
      <c r="L260"/>
      <c r="M260"/>
      <c r="N260"/>
      <c r="O260"/>
      <c r="P260"/>
      <c r="Q260"/>
      <c r="R260"/>
      <c r="S260"/>
      <c r="T260"/>
    </row>
    <row r="261" spans="1:31" x14ac:dyDescent="0.2">
      <c r="B261"/>
      <c r="C261"/>
      <c r="D261"/>
      <c r="E261"/>
      <c r="F261"/>
      <c r="G261"/>
      <c r="H261"/>
      <c r="I261"/>
      <c r="J261"/>
      <c r="K261"/>
      <c r="L261"/>
      <c r="M261"/>
      <c r="N261"/>
      <c r="O261"/>
      <c r="P261"/>
      <c r="Q261"/>
      <c r="R261"/>
      <c r="S261"/>
      <c r="T261"/>
    </row>
    <row r="262" spans="1:31" x14ac:dyDescent="0.2">
      <c r="B262"/>
      <c r="C262"/>
      <c r="D262"/>
      <c r="E262"/>
      <c r="F262"/>
      <c r="G262"/>
      <c r="H262"/>
      <c r="I262"/>
      <c r="J262"/>
      <c r="K262"/>
      <c r="L262"/>
      <c r="M262"/>
      <c r="N262"/>
      <c r="O262"/>
      <c r="P262"/>
      <c r="Q262"/>
      <c r="R262"/>
      <c r="S262"/>
      <c r="T262"/>
    </row>
    <row r="264" spans="1:31" x14ac:dyDescent="0.2">
      <c r="B264"/>
      <c r="C264"/>
      <c r="D264"/>
      <c r="E264"/>
      <c r="F264"/>
      <c r="G264"/>
      <c r="H264"/>
      <c r="I264"/>
      <c r="J264"/>
      <c r="K264"/>
      <c r="L264"/>
      <c r="M264"/>
      <c r="N264"/>
      <c r="O264"/>
      <c r="P264"/>
      <c r="Q264"/>
      <c r="R264"/>
      <c r="S264"/>
      <c r="T264"/>
    </row>
    <row r="265" spans="1:31" x14ac:dyDescent="0.2">
      <c r="B265"/>
      <c r="C265"/>
      <c r="D265"/>
      <c r="E265"/>
      <c r="F265"/>
      <c r="G265"/>
      <c r="H265"/>
      <c r="I265"/>
      <c r="J265"/>
      <c r="K265"/>
      <c r="L265"/>
      <c r="M265"/>
      <c r="N265"/>
      <c r="O265"/>
      <c r="P265"/>
      <c r="Q265"/>
      <c r="R265"/>
      <c r="S265"/>
      <c r="T265"/>
    </row>
  </sheetData>
  <mergeCells count="1362">
    <mergeCell ref="A255:A258"/>
    <mergeCell ref="V255:V258"/>
    <mergeCell ref="B256:D256"/>
    <mergeCell ref="G256:G258"/>
    <mergeCell ref="H256:H258"/>
    <mergeCell ref="I256:I258"/>
    <mergeCell ref="J256:M257"/>
    <mergeCell ref="N256:Q257"/>
    <mergeCell ref="R256:S257"/>
    <mergeCell ref="T256:T257"/>
    <mergeCell ref="U256:U258"/>
    <mergeCell ref="B257:B258"/>
    <mergeCell ref="C257:C258"/>
    <mergeCell ref="D257:D258"/>
    <mergeCell ref="E257:E258"/>
    <mergeCell ref="F257:F258"/>
    <mergeCell ref="D23:E23"/>
    <mergeCell ref="D24:E24"/>
    <mergeCell ref="D25:E25"/>
    <mergeCell ref="D26:E26"/>
    <mergeCell ref="D27:E27"/>
    <mergeCell ref="D28:E28"/>
    <mergeCell ref="D29:E29"/>
    <mergeCell ref="D30:E30"/>
    <mergeCell ref="J47:M47"/>
    <mergeCell ref="J48:M48"/>
    <mergeCell ref="J49:M49"/>
    <mergeCell ref="J50:M50"/>
    <mergeCell ref="J51:M51"/>
    <mergeCell ref="J42:M42"/>
    <mergeCell ref="J43:M43"/>
    <mergeCell ref="J44:M44"/>
    <mergeCell ref="R2:S2"/>
    <mergeCell ref="R1:S1"/>
    <mergeCell ref="V3:V4"/>
    <mergeCell ref="W3:W4"/>
    <mergeCell ref="X1:X4"/>
    <mergeCell ref="R21:S21"/>
    <mergeCell ref="R22:S22"/>
    <mergeCell ref="R23:S23"/>
    <mergeCell ref="R24:S24"/>
    <mergeCell ref="R25:S25"/>
    <mergeCell ref="R26:S26"/>
    <mergeCell ref="R27:S27"/>
    <mergeCell ref="R28:S28"/>
    <mergeCell ref="R29:S29"/>
    <mergeCell ref="R30:S30"/>
    <mergeCell ref="H1:H2"/>
    <mergeCell ref="P2:Q2"/>
    <mergeCell ref="H3:H4"/>
    <mergeCell ref="I3:I4"/>
    <mergeCell ref="J3:J4"/>
    <mergeCell ref="K3:K4"/>
    <mergeCell ref="L3:L4"/>
    <mergeCell ref="M3:M4"/>
    <mergeCell ref="N3:N4"/>
    <mergeCell ref="J7:M7"/>
    <mergeCell ref="J8:M8"/>
    <mergeCell ref="J9:M9"/>
    <mergeCell ref="J10:M10"/>
    <mergeCell ref="J11:M11"/>
    <mergeCell ref="J6:M6"/>
    <mergeCell ref="N6:Q6"/>
    <mergeCell ref="R6:S6"/>
    <mergeCell ref="T6:U6"/>
    <mergeCell ref="V6:W6"/>
    <mergeCell ref="A3:B4"/>
    <mergeCell ref="C3:F4"/>
    <mergeCell ref="G3:G4"/>
    <mergeCell ref="D5:E5"/>
    <mergeCell ref="D20:E20"/>
    <mergeCell ref="D21:E21"/>
    <mergeCell ref="D22:E22"/>
    <mergeCell ref="O3:O4"/>
    <mergeCell ref="T3:T4"/>
    <mergeCell ref="U3:U4"/>
    <mergeCell ref="J27:M27"/>
    <mergeCell ref="J28:M28"/>
    <mergeCell ref="J29:M29"/>
    <mergeCell ref="J30:M30"/>
    <mergeCell ref="J31:M31"/>
    <mergeCell ref="J22:M22"/>
    <mergeCell ref="J23:M23"/>
    <mergeCell ref="J24:M24"/>
    <mergeCell ref="J25:M25"/>
    <mergeCell ref="J26:M26"/>
    <mergeCell ref="J17:M17"/>
    <mergeCell ref="J18:M18"/>
    <mergeCell ref="J19:M19"/>
    <mergeCell ref="J20:M20"/>
    <mergeCell ref="J21:M21"/>
    <mergeCell ref="J12:M12"/>
    <mergeCell ref="J13:M13"/>
    <mergeCell ref="J14:M14"/>
    <mergeCell ref="J15:M15"/>
    <mergeCell ref="J16:M16"/>
    <mergeCell ref="J45:M45"/>
    <mergeCell ref="J46:M46"/>
    <mergeCell ref="J37:M37"/>
    <mergeCell ref="J38:M38"/>
    <mergeCell ref="J39:M39"/>
    <mergeCell ref="J40:M40"/>
    <mergeCell ref="J41:M41"/>
    <mergeCell ref="J32:M32"/>
    <mergeCell ref="J33:M33"/>
    <mergeCell ref="J34:M34"/>
    <mergeCell ref="J35:M35"/>
    <mergeCell ref="J36:M36"/>
    <mergeCell ref="J67:M67"/>
    <mergeCell ref="J68:M68"/>
    <mergeCell ref="J69:M69"/>
    <mergeCell ref="J70:M70"/>
    <mergeCell ref="J71:M71"/>
    <mergeCell ref="J62:M62"/>
    <mergeCell ref="J63:M63"/>
    <mergeCell ref="J64:M64"/>
    <mergeCell ref="J65:M65"/>
    <mergeCell ref="J66:M66"/>
    <mergeCell ref="J57:M57"/>
    <mergeCell ref="J58:M58"/>
    <mergeCell ref="J59:M59"/>
    <mergeCell ref="J60:M60"/>
    <mergeCell ref="J61:M61"/>
    <mergeCell ref="J52:M52"/>
    <mergeCell ref="J53:M53"/>
    <mergeCell ref="J54:M54"/>
    <mergeCell ref="J55:M55"/>
    <mergeCell ref="J56:M56"/>
    <mergeCell ref="J87:M87"/>
    <mergeCell ref="J88:M88"/>
    <mergeCell ref="J89:M89"/>
    <mergeCell ref="J90:M90"/>
    <mergeCell ref="J91:M91"/>
    <mergeCell ref="J82:M82"/>
    <mergeCell ref="J83:M83"/>
    <mergeCell ref="J84:M84"/>
    <mergeCell ref="J85:M85"/>
    <mergeCell ref="J86:M86"/>
    <mergeCell ref="J77:M77"/>
    <mergeCell ref="J78:M78"/>
    <mergeCell ref="J79:M79"/>
    <mergeCell ref="J80:M80"/>
    <mergeCell ref="J81:M81"/>
    <mergeCell ref="J72:M72"/>
    <mergeCell ref="J73:M73"/>
    <mergeCell ref="J74:M74"/>
    <mergeCell ref="J75:M75"/>
    <mergeCell ref="J76:M76"/>
    <mergeCell ref="J107:M107"/>
    <mergeCell ref="J108:M108"/>
    <mergeCell ref="J109:M109"/>
    <mergeCell ref="J110:M110"/>
    <mergeCell ref="J111:M111"/>
    <mergeCell ref="J102:M102"/>
    <mergeCell ref="J103:M103"/>
    <mergeCell ref="J104:M104"/>
    <mergeCell ref="J105:M105"/>
    <mergeCell ref="J106:M106"/>
    <mergeCell ref="J97:M97"/>
    <mergeCell ref="J98:M98"/>
    <mergeCell ref="J99:M99"/>
    <mergeCell ref="J100:M100"/>
    <mergeCell ref="J101:M101"/>
    <mergeCell ref="J92:M92"/>
    <mergeCell ref="J93:M93"/>
    <mergeCell ref="J94:M94"/>
    <mergeCell ref="J95:M95"/>
    <mergeCell ref="J96:M96"/>
    <mergeCell ref="J127:M127"/>
    <mergeCell ref="J128:M128"/>
    <mergeCell ref="J129:M129"/>
    <mergeCell ref="J130:M130"/>
    <mergeCell ref="J131:M131"/>
    <mergeCell ref="J122:M122"/>
    <mergeCell ref="J123:M123"/>
    <mergeCell ref="J124:M124"/>
    <mergeCell ref="J125:M125"/>
    <mergeCell ref="J126:M126"/>
    <mergeCell ref="J117:M117"/>
    <mergeCell ref="J118:M118"/>
    <mergeCell ref="J119:M119"/>
    <mergeCell ref="J120:M120"/>
    <mergeCell ref="J121:M121"/>
    <mergeCell ref="J112:M112"/>
    <mergeCell ref="J113:M113"/>
    <mergeCell ref="J114:M114"/>
    <mergeCell ref="J115:M115"/>
    <mergeCell ref="J116:M116"/>
    <mergeCell ref="J147:M147"/>
    <mergeCell ref="J148:M148"/>
    <mergeCell ref="J149:M149"/>
    <mergeCell ref="J150:M150"/>
    <mergeCell ref="J151:M151"/>
    <mergeCell ref="J142:M142"/>
    <mergeCell ref="J143:M143"/>
    <mergeCell ref="J144:M144"/>
    <mergeCell ref="J145:M145"/>
    <mergeCell ref="J146:M146"/>
    <mergeCell ref="J137:M137"/>
    <mergeCell ref="J138:M138"/>
    <mergeCell ref="J139:M139"/>
    <mergeCell ref="J140:M140"/>
    <mergeCell ref="J141:M141"/>
    <mergeCell ref="J132:M132"/>
    <mergeCell ref="J133:M133"/>
    <mergeCell ref="J134:M134"/>
    <mergeCell ref="J135:M135"/>
    <mergeCell ref="J136:M136"/>
    <mergeCell ref="J167:M167"/>
    <mergeCell ref="J168:M168"/>
    <mergeCell ref="J169:M169"/>
    <mergeCell ref="J170:M170"/>
    <mergeCell ref="J171:M171"/>
    <mergeCell ref="J162:M162"/>
    <mergeCell ref="J163:M163"/>
    <mergeCell ref="J164:M164"/>
    <mergeCell ref="J165:M165"/>
    <mergeCell ref="J166:M166"/>
    <mergeCell ref="J157:M157"/>
    <mergeCell ref="J158:M158"/>
    <mergeCell ref="J159:M159"/>
    <mergeCell ref="J160:M160"/>
    <mergeCell ref="J161:M161"/>
    <mergeCell ref="J152:M152"/>
    <mergeCell ref="J153:M153"/>
    <mergeCell ref="J154:M154"/>
    <mergeCell ref="J155:M155"/>
    <mergeCell ref="J156:M156"/>
    <mergeCell ref="J190:M190"/>
    <mergeCell ref="J191:M191"/>
    <mergeCell ref="J182:M182"/>
    <mergeCell ref="J183:M183"/>
    <mergeCell ref="J184:M184"/>
    <mergeCell ref="J185:M185"/>
    <mergeCell ref="J186:M186"/>
    <mergeCell ref="J177:M177"/>
    <mergeCell ref="J178:M178"/>
    <mergeCell ref="J179:M179"/>
    <mergeCell ref="J180:M180"/>
    <mergeCell ref="J181:M181"/>
    <mergeCell ref="J172:M172"/>
    <mergeCell ref="J173:M173"/>
    <mergeCell ref="J174:M174"/>
    <mergeCell ref="J175:M175"/>
    <mergeCell ref="J176:M176"/>
    <mergeCell ref="J224:M224"/>
    <mergeCell ref="J225:M225"/>
    <mergeCell ref="N7:Q7"/>
    <mergeCell ref="N8:Q8"/>
    <mergeCell ref="N9:Q9"/>
    <mergeCell ref="N10:Q10"/>
    <mergeCell ref="N11:Q11"/>
    <mergeCell ref="N12:Q12"/>
    <mergeCell ref="N13:Q13"/>
    <mergeCell ref="N14:Q14"/>
    <mergeCell ref="N15:Q15"/>
    <mergeCell ref="N16:Q16"/>
    <mergeCell ref="N17:Q17"/>
    <mergeCell ref="N18:Q18"/>
    <mergeCell ref="J217:M217"/>
    <mergeCell ref="J218:M218"/>
    <mergeCell ref="J219:M219"/>
    <mergeCell ref="J220:M220"/>
    <mergeCell ref="J221:M221"/>
    <mergeCell ref="J212:M212"/>
    <mergeCell ref="J213:M213"/>
    <mergeCell ref="J214:M214"/>
    <mergeCell ref="J215:M215"/>
    <mergeCell ref="J216:M216"/>
    <mergeCell ref="J207:M207"/>
    <mergeCell ref="J208:M208"/>
    <mergeCell ref="J209:M209"/>
    <mergeCell ref="J210:M210"/>
    <mergeCell ref="J211:M211"/>
    <mergeCell ref="J202:M202"/>
    <mergeCell ref="J203:M203"/>
    <mergeCell ref="J204:M204"/>
    <mergeCell ref="N29:Q29"/>
    <mergeCell ref="N30:Q30"/>
    <mergeCell ref="N31:Q31"/>
    <mergeCell ref="N32:Q32"/>
    <mergeCell ref="N33:Q33"/>
    <mergeCell ref="N24:Q24"/>
    <mergeCell ref="N25:Q25"/>
    <mergeCell ref="N26:Q26"/>
    <mergeCell ref="N27:Q27"/>
    <mergeCell ref="N28:Q28"/>
    <mergeCell ref="N19:Q19"/>
    <mergeCell ref="N20:Q20"/>
    <mergeCell ref="N21:Q21"/>
    <mergeCell ref="N22:Q22"/>
    <mergeCell ref="N23:Q23"/>
    <mergeCell ref="J222:M222"/>
    <mergeCell ref="J223:M223"/>
    <mergeCell ref="J205:M205"/>
    <mergeCell ref="J206:M206"/>
    <mergeCell ref="J197:M197"/>
    <mergeCell ref="J198:M198"/>
    <mergeCell ref="J199:M199"/>
    <mergeCell ref="J200:M200"/>
    <mergeCell ref="J201:M201"/>
    <mergeCell ref="J192:M192"/>
    <mergeCell ref="J193:M193"/>
    <mergeCell ref="J194:M194"/>
    <mergeCell ref="J195:M195"/>
    <mergeCell ref="J196:M196"/>
    <mergeCell ref="J187:M187"/>
    <mergeCell ref="J188:M188"/>
    <mergeCell ref="J189:M189"/>
    <mergeCell ref="N49:Q49"/>
    <mergeCell ref="N50:Q50"/>
    <mergeCell ref="N51:Q51"/>
    <mergeCell ref="N52:Q52"/>
    <mergeCell ref="N53:Q53"/>
    <mergeCell ref="N44:Q44"/>
    <mergeCell ref="N45:Q45"/>
    <mergeCell ref="N46:Q46"/>
    <mergeCell ref="N47:Q47"/>
    <mergeCell ref="N48:Q48"/>
    <mergeCell ref="N39:Q39"/>
    <mergeCell ref="N40:Q40"/>
    <mergeCell ref="N41:Q41"/>
    <mergeCell ref="N42:Q42"/>
    <mergeCell ref="N43:Q43"/>
    <mergeCell ref="N34:Q34"/>
    <mergeCell ref="N35:Q35"/>
    <mergeCell ref="N36:Q36"/>
    <mergeCell ref="N37:Q37"/>
    <mergeCell ref="N38:Q38"/>
    <mergeCell ref="N69:Q69"/>
    <mergeCell ref="N70:Q70"/>
    <mergeCell ref="N71:Q71"/>
    <mergeCell ref="N72:Q72"/>
    <mergeCell ref="N73:Q73"/>
    <mergeCell ref="N64:Q64"/>
    <mergeCell ref="N65:Q65"/>
    <mergeCell ref="N66:Q66"/>
    <mergeCell ref="N67:Q67"/>
    <mergeCell ref="N68:Q68"/>
    <mergeCell ref="N59:Q59"/>
    <mergeCell ref="N60:Q60"/>
    <mergeCell ref="N61:Q61"/>
    <mergeCell ref="N62:Q62"/>
    <mergeCell ref="N63:Q63"/>
    <mergeCell ref="N54:Q54"/>
    <mergeCell ref="N55:Q55"/>
    <mergeCell ref="N56:Q56"/>
    <mergeCell ref="N57:Q57"/>
    <mergeCell ref="N58:Q58"/>
    <mergeCell ref="N89:Q89"/>
    <mergeCell ref="N90:Q90"/>
    <mergeCell ref="N91:Q91"/>
    <mergeCell ref="N92:Q92"/>
    <mergeCell ref="N93:Q93"/>
    <mergeCell ref="N84:Q84"/>
    <mergeCell ref="N85:Q85"/>
    <mergeCell ref="N86:Q86"/>
    <mergeCell ref="N87:Q87"/>
    <mergeCell ref="N88:Q88"/>
    <mergeCell ref="N79:Q79"/>
    <mergeCell ref="N80:Q80"/>
    <mergeCell ref="N81:Q81"/>
    <mergeCell ref="N82:Q82"/>
    <mergeCell ref="N83:Q83"/>
    <mergeCell ref="N74:Q74"/>
    <mergeCell ref="N75:Q75"/>
    <mergeCell ref="N76:Q76"/>
    <mergeCell ref="N77:Q77"/>
    <mergeCell ref="N78:Q78"/>
    <mergeCell ref="N109:Q109"/>
    <mergeCell ref="N110:Q110"/>
    <mergeCell ref="N111:Q111"/>
    <mergeCell ref="N112:Q112"/>
    <mergeCell ref="N113:Q113"/>
    <mergeCell ref="N104:Q104"/>
    <mergeCell ref="N105:Q105"/>
    <mergeCell ref="N106:Q106"/>
    <mergeCell ref="N107:Q107"/>
    <mergeCell ref="N108:Q108"/>
    <mergeCell ref="N99:Q99"/>
    <mergeCell ref="N100:Q100"/>
    <mergeCell ref="N101:Q101"/>
    <mergeCell ref="N102:Q102"/>
    <mergeCell ref="N103:Q103"/>
    <mergeCell ref="N94:Q94"/>
    <mergeCell ref="N95:Q95"/>
    <mergeCell ref="N96:Q96"/>
    <mergeCell ref="N97:Q97"/>
    <mergeCell ref="N98:Q98"/>
    <mergeCell ref="N129:Q129"/>
    <mergeCell ref="N130:Q130"/>
    <mergeCell ref="N131:Q131"/>
    <mergeCell ref="N132:Q132"/>
    <mergeCell ref="N133:Q133"/>
    <mergeCell ref="N124:Q124"/>
    <mergeCell ref="N125:Q125"/>
    <mergeCell ref="N126:Q126"/>
    <mergeCell ref="N127:Q127"/>
    <mergeCell ref="N128:Q128"/>
    <mergeCell ref="N119:Q119"/>
    <mergeCell ref="N120:Q120"/>
    <mergeCell ref="N121:Q121"/>
    <mergeCell ref="N122:Q122"/>
    <mergeCell ref="N123:Q123"/>
    <mergeCell ref="N114:Q114"/>
    <mergeCell ref="N115:Q115"/>
    <mergeCell ref="N116:Q116"/>
    <mergeCell ref="N117:Q117"/>
    <mergeCell ref="N118:Q118"/>
    <mergeCell ref="N149:Q149"/>
    <mergeCell ref="N150:Q150"/>
    <mergeCell ref="N151:Q151"/>
    <mergeCell ref="N152:Q152"/>
    <mergeCell ref="N153:Q153"/>
    <mergeCell ref="N144:Q144"/>
    <mergeCell ref="N145:Q145"/>
    <mergeCell ref="N146:Q146"/>
    <mergeCell ref="N147:Q147"/>
    <mergeCell ref="N148:Q148"/>
    <mergeCell ref="N139:Q139"/>
    <mergeCell ref="N140:Q140"/>
    <mergeCell ref="N141:Q141"/>
    <mergeCell ref="N142:Q142"/>
    <mergeCell ref="N143:Q143"/>
    <mergeCell ref="N134:Q134"/>
    <mergeCell ref="N135:Q135"/>
    <mergeCell ref="N136:Q136"/>
    <mergeCell ref="N137:Q137"/>
    <mergeCell ref="N138:Q138"/>
    <mergeCell ref="N169:Q169"/>
    <mergeCell ref="N170:Q170"/>
    <mergeCell ref="N171:Q171"/>
    <mergeCell ref="N172:Q172"/>
    <mergeCell ref="N173:Q173"/>
    <mergeCell ref="N164:Q164"/>
    <mergeCell ref="N165:Q165"/>
    <mergeCell ref="N166:Q166"/>
    <mergeCell ref="N167:Q167"/>
    <mergeCell ref="N168:Q168"/>
    <mergeCell ref="N159:Q159"/>
    <mergeCell ref="N160:Q160"/>
    <mergeCell ref="N161:Q161"/>
    <mergeCell ref="N162:Q162"/>
    <mergeCell ref="N163:Q163"/>
    <mergeCell ref="N154:Q154"/>
    <mergeCell ref="N155:Q155"/>
    <mergeCell ref="N156:Q156"/>
    <mergeCell ref="N157:Q157"/>
    <mergeCell ref="N158:Q158"/>
    <mergeCell ref="N192:Q192"/>
    <mergeCell ref="N193:Q193"/>
    <mergeCell ref="N184:Q184"/>
    <mergeCell ref="N185:Q185"/>
    <mergeCell ref="N186:Q186"/>
    <mergeCell ref="N187:Q187"/>
    <mergeCell ref="N188:Q188"/>
    <mergeCell ref="N179:Q179"/>
    <mergeCell ref="N180:Q180"/>
    <mergeCell ref="N181:Q181"/>
    <mergeCell ref="N182:Q182"/>
    <mergeCell ref="N183:Q183"/>
    <mergeCell ref="N174:Q174"/>
    <mergeCell ref="N175:Q175"/>
    <mergeCell ref="N176:Q176"/>
    <mergeCell ref="N177:Q177"/>
    <mergeCell ref="N178:Q178"/>
    <mergeCell ref="R7:S7"/>
    <mergeCell ref="R8:S8"/>
    <mergeCell ref="R9:S9"/>
    <mergeCell ref="R10:S10"/>
    <mergeCell ref="R11:S11"/>
    <mergeCell ref="R12:S12"/>
    <mergeCell ref="R13:S13"/>
    <mergeCell ref="R14:S14"/>
    <mergeCell ref="R15:S15"/>
    <mergeCell ref="R16:S16"/>
    <mergeCell ref="R17:S17"/>
    <mergeCell ref="R18:S18"/>
    <mergeCell ref="R19:S19"/>
    <mergeCell ref="R20:S20"/>
    <mergeCell ref="N219:Q219"/>
    <mergeCell ref="N220:Q220"/>
    <mergeCell ref="N221:Q221"/>
    <mergeCell ref="N214:Q214"/>
    <mergeCell ref="N215:Q215"/>
    <mergeCell ref="N216:Q216"/>
    <mergeCell ref="N217:Q217"/>
    <mergeCell ref="N218:Q218"/>
    <mergeCell ref="N209:Q209"/>
    <mergeCell ref="N210:Q210"/>
    <mergeCell ref="N211:Q211"/>
    <mergeCell ref="N212:Q212"/>
    <mergeCell ref="N213:Q213"/>
    <mergeCell ref="N204:Q204"/>
    <mergeCell ref="N205:Q205"/>
    <mergeCell ref="N206:Q206"/>
    <mergeCell ref="N207:Q207"/>
    <mergeCell ref="N208:Q208"/>
    <mergeCell ref="R41:S41"/>
    <mergeCell ref="R42:S42"/>
    <mergeCell ref="R43:S43"/>
    <mergeCell ref="R44:S44"/>
    <mergeCell ref="R45:S45"/>
    <mergeCell ref="R36:S36"/>
    <mergeCell ref="R37:S37"/>
    <mergeCell ref="R38:S38"/>
    <mergeCell ref="R39:S39"/>
    <mergeCell ref="R40:S40"/>
    <mergeCell ref="R31:S31"/>
    <mergeCell ref="R32:S32"/>
    <mergeCell ref="R33:S33"/>
    <mergeCell ref="R34:S34"/>
    <mergeCell ref="R35:S35"/>
    <mergeCell ref="N224:Q224"/>
    <mergeCell ref="N225:Q225"/>
    <mergeCell ref="N222:Q222"/>
    <mergeCell ref="N223:Q223"/>
    <mergeCell ref="N199:Q199"/>
    <mergeCell ref="N200:Q200"/>
    <mergeCell ref="N201:Q201"/>
    <mergeCell ref="N202:Q202"/>
    <mergeCell ref="N203:Q203"/>
    <mergeCell ref="N194:Q194"/>
    <mergeCell ref="N195:Q195"/>
    <mergeCell ref="N196:Q196"/>
    <mergeCell ref="N197:Q197"/>
    <mergeCell ref="N198:Q198"/>
    <mergeCell ref="N189:Q189"/>
    <mergeCell ref="N190:Q190"/>
    <mergeCell ref="N191:Q191"/>
    <mergeCell ref="R61:S61"/>
    <mergeCell ref="R62:S62"/>
    <mergeCell ref="R63:S63"/>
    <mergeCell ref="R64:S64"/>
    <mergeCell ref="R65:S65"/>
    <mergeCell ref="R56:S56"/>
    <mergeCell ref="R57:S57"/>
    <mergeCell ref="R58:S58"/>
    <mergeCell ref="R59:S59"/>
    <mergeCell ref="R60:S60"/>
    <mergeCell ref="R51:S51"/>
    <mergeCell ref="R52:S52"/>
    <mergeCell ref="R53:S53"/>
    <mergeCell ref="R54:S54"/>
    <mergeCell ref="R55:S55"/>
    <mergeCell ref="R46:S46"/>
    <mergeCell ref="R47:S47"/>
    <mergeCell ref="R48:S48"/>
    <mergeCell ref="R49:S49"/>
    <mergeCell ref="R50:S50"/>
    <mergeCell ref="R81:S81"/>
    <mergeCell ref="R82:S82"/>
    <mergeCell ref="R83:S83"/>
    <mergeCell ref="R84:S84"/>
    <mergeCell ref="R85:S85"/>
    <mergeCell ref="R76:S76"/>
    <mergeCell ref="R77:S77"/>
    <mergeCell ref="R78:S78"/>
    <mergeCell ref="R79:S79"/>
    <mergeCell ref="R80:S80"/>
    <mergeCell ref="R71:S71"/>
    <mergeCell ref="R72:S72"/>
    <mergeCell ref="R73:S73"/>
    <mergeCell ref="R74:S74"/>
    <mergeCell ref="R75:S75"/>
    <mergeCell ref="R66:S66"/>
    <mergeCell ref="R67:S67"/>
    <mergeCell ref="R68:S68"/>
    <mergeCell ref="R69:S69"/>
    <mergeCell ref="R70:S70"/>
    <mergeCell ref="R101:S101"/>
    <mergeCell ref="R102:S102"/>
    <mergeCell ref="R103:S103"/>
    <mergeCell ref="R104:S104"/>
    <mergeCell ref="R105:S105"/>
    <mergeCell ref="R96:S96"/>
    <mergeCell ref="R97:S97"/>
    <mergeCell ref="R98:S98"/>
    <mergeCell ref="R99:S99"/>
    <mergeCell ref="R100:S100"/>
    <mergeCell ref="R91:S91"/>
    <mergeCell ref="R92:S92"/>
    <mergeCell ref="R93:S93"/>
    <mergeCell ref="R94:S94"/>
    <mergeCell ref="R95:S95"/>
    <mergeCell ref="R86:S86"/>
    <mergeCell ref="R87:S87"/>
    <mergeCell ref="R88:S88"/>
    <mergeCell ref="R89:S89"/>
    <mergeCell ref="R90:S90"/>
    <mergeCell ref="R121:S121"/>
    <mergeCell ref="R122:S122"/>
    <mergeCell ref="R123:S123"/>
    <mergeCell ref="R124:S124"/>
    <mergeCell ref="R125:S125"/>
    <mergeCell ref="R116:S116"/>
    <mergeCell ref="R117:S117"/>
    <mergeCell ref="R118:S118"/>
    <mergeCell ref="R119:S119"/>
    <mergeCell ref="R120:S120"/>
    <mergeCell ref="R111:S111"/>
    <mergeCell ref="R112:S112"/>
    <mergeCell ref="R113:S113"/>
    <mergeCell ref="R114:S114"/>
    <mergeCell ref="R115:S115"/>
    <mergeCell ref="R106:S106"/>
    <mergeCell ref="R107:S107"/>
    <mergeCell ref="R108:S108"/>
    <mergeCell ref="R109:S109"/>
    <mergeCell ref="R110:S110"/>
    <mergeCell ref="R141:S141"/>
    <mergeCell ref="R142:S142"/>
    <mergeCell ref="R143:S143"/>
    <mergeCell ref="R144:S144"/>
    <mergeCell ref="R145:S145"/>
    <mergeCell ref="R136:S136"/>
    <mergeCell ref="R137:S137"/>
    <mergeCell ref="R138:S138"/>
    <mergeCell ref="R139:S139"/>
    <mergeCell ref="R140:S140"/>
    <mergeCell ref="R131:S131"/>
    <mergeCell ref="R132:S132"/>
    <mergeCell ref="R133:S133"/>
    <mergeCell ref="R134:S134"/>
    <mergeCell ref="R135:S135"/>
    <mergeCell ref="R126:S126"/>
    <mergeCell ref="R127:S127"/>
    <mergeCell ref="R128:S128"/>
    <mergeCell ref="R129:S129"/>
    <mergeCell ref="R130:S130"/>
    <mergeCell ref="R161:S161"/>
    <mergeCell ref="R162:S162"/>
    <mergeCell ref="R163:S163"/>
    <mergeCell ref="R164:S164"/>
    <mergeCell ref="R165:S165"/>
    <mergeCell ref="R156:S156"/>
    <mergeCell ref="R157:S157"/>
    <mergeCell ref="R158:S158"/>
    <mergeCell ref="R159:S159"/>
    <mergeCell ref="R160:S160"/>
    <mergeCell ref="R151:S151"/>
    <mergeCell ref="R152:S152"/>
    <mergeCell ref="R153:S153"/>
    <mergeCell ref="R154:S154"/>
    <mergeCell ref="R155:S155"/>
    <mergeCell ref="R146:S146"/>
    <mergeCell ref="R147:S147"/>
    <mergeCell ref="R148:S148"/>
    <mergeCell ref="R149:S149"/>
    <mergeCell ref="R150:S150"/>
    <mergeCell ref="R181:S181"/>
    <mergeCell ref="R182:S182"/>
    <mergeCell ref="R183:S183"/>
    <mergeCell ref="R184:S184"/>
    <mergeCell ref="R185:S185"/>
    <mergeCell ref="R176:S176"/>
    <mergeCell ref="R177:S177"/>
    <mergeCell ref="R178:S178"/>
    <mergeCell ref="R179:S179"/>
    <mergeCell ref="R180:S180"/>
    <mergeCell ref="R171:S171"/>
    <mergeCell ref="R172:S172"/>
    <mergeCell ref="R173:S173"/>
    <mergeCell ref="R174:S174"/>
    <mergeCell ref="R175:S175"/>
    <mergeCell ref="R166:S166"/>
    <mergeCell ref="R167:S167"/>
    <mergeCell ref="R168:S168"/>
    <mergeCell ref="R169:S169"/>
    <mergeCell ref="R170:S170"/>
    <mergeCell ref="R201:S201"/>
    <mergeCell ref="R202:S202"/>
    <mergeCell ref="R203:S203"/>
    <mergeCell ref="R204:S204"/>
    <mergeCell ref="R205:S205"/>
    <mergeCell ref="R196:S196"/>
    <mergeCell ref="R197:S197"/>
    <mergeCell ref="R198:S198"/>
    <mergeCell ref="R199:S199"/>
    <mergeCell ref="R200:S200"/>
    <mergeCell ref="R191:S191"/>
    <mergeCell ref="R192:S192"/>
    <mergeCell ref="R193:S193"/>
    <mergeCell ref="R194:S194"/>
    <mergeCell ref="R195:S195"/>
    <mergeCell ref="R186:S186"/>
    <mergeCell ref="R187:S187"/>
    <mergeCell ref="R188:S188"/>
    <mergeCell ref="R189:S189"/>
    <mergeCell ref="R190:S190"/>
    <mergeCell ref="R221:S221"/>
    <mergeCell ref="R222:S222"/>
    <mergeCell ref="R223:S223"/>
    <mergeCell ref="R224:S224"/>
    <mergeCell ref="R225:S225"/>
    <mergeCell ref="R216:S216"/>
    <mergeCell ref="R217:S217"/>
    <mergeCell ref="R218:S218"/>
    <mergeCell ref="R219:S219"/>
    <mergeCell ref="R220:S220"/>
    <mergeCell ref="R211:S211"/>
    <mergeCell ref="R212:S212"/>
    <mergeCell ref="R213:S213"/>
    <mergeCell ref="R214:S214"/>
    <mergeCell ref="R215:S215"/>
    <mergeCell ref="R206:S206"/>
    <mergeCell ref="R207:S207"/>
    <mergeCell ref="R208:S208"/>
    <mergeCell ref="R209:S209"/>
    <mergeCell ref="R210:S210"/>
    <mergeCell ref="T22:U22"/>
    <mergeCell ref="T23:U23"/>
    <mergeCell ref="T24:U24"/>
    <mergeCell ref="T25:U25"/>
    <mergeCell ref="T26:U26"/>
    <mergeCell ref="T17:U17"/>
    <mergeCell ref="T18:U18"/>
    <mergeCell ref="T19:U19"/>
    <mergeCell ref="T20:U20"/>
    <mergeCell ref="T21:U21"/>
    <mergeCell ref="T12:U12"/>
    <mergeCell ref="T13:U13"/>
    <mergeCell ref="T14:U14"/>
    <mergeCell ref="T15:U15"/>
    <mergeCell ref="T16:U16"/>
    <mergeCell ref="T7:U7"/>
    <mergeCell ref="T8:U8"/>
    <mergeCell ref="T9:U9"/>
    <mergeCell ref="T10:U10"/>
    <mergeCell ref="T11:U11"/>
    <mergeCell ref="T42:U42"/>
    <mergeCell ref="T43:U43"/>
    <mergeCell ref="T44:U44"/>
    <mergeCell ref="T45:U45"/>
    <mergeCell ref="T46:U46"/>
    <mergeCell ref="T37:U37"/>
    <mergeCell ref="T38:U38"/>
    <mergeCell ref="T39:U39"/>
    <mergeCell ref="T40:U40"/>
    <mergeCell ref="T41:U41"/>
    <mergeCell ref="T32:U32"/>
    <mergeCell ref="T33:U33"/>
    <mergeCell ref="T34:U34"/>
    <mergeCell ref="T35:U35"/>
    <mergeCell ref="T36:U36"/>
    <mergeCell ref="T27:U27"/>
    <mergeCell ref="T28:U28"/>
    <mergeCell ref="T29:U29"/>
    <mergeCell ref="T30:U30"/>
    <mergeCell ref="T31:U31"/>
    <mergeCell ref="T62:U62"/>
    <mergeCell ref="T63:U63"/>
    <mergeCell ref="T64:U64"/>
    <mergeCell ref="T65:U65"/>
    <mergeCell ref="T66:U66"/>
    <mergeCell ref="T57:U57"/>
    <mergeCell ref="T58:U58"/>
    <mergeCell ref="T59:U59"/>
    <mergeCell ref="T60:U60"/>
    <mergeCell ref="T61:U61"/>
    <mergeCell ref="T52:U52"/>
    <mergeCell ref="T53:U53"/>
    <mergeCell ref="T54:U54"/>
    <mergeCell ref="T55:U55"/>
    <mergeCell ref="T56:U56"/>
    <mergeCell ref="T47:U47"/>
    <mergeCell ref="T48:U48"/>
    <mergeCell ref="T49:U49"/>
    <mergeCell ref="T50:U50"/>
    <mergeCell ref="T51:U51"/>
    <mergeCell ref="T82:U82"/>
    <mergeCell ref="T83:U83"/>
    <mergeCell ref="T84:U84"/>
    <mergeCell ref="T85:U85"/>
    <mergeCell ref="T86:U86"/>
    <mergeCell ref="T77:U77"/>
    <mergeCell ref="T78:U78"/>
    <mergeCell ref="T79:U79"/>
    <mergeCell ref="T80:U80"/>
    <mergeCell ref="T81:U81"/>
    <mergeCell ref="T72:U72"/>
    <mergeCell ref="T73:U73"/>
    <mergeCell ref="T74:U74"/>
    <mergeCell ref="T75:U75"/>
    <mergeCell ref="T76:U76"/>
    <mergeCell ref="T67:U67"/>
    <mergeCell ref="T68:U68"/>
    <mergeCell ref="T69:U69"/>
    <mergeCell ref="T70:U70"/>
    <mergeCell ref="T71:U71"/>
    <mergeCell ref="T102:U102"/>
    <mergeCell ref="T103:U103"/>
    <mergeCell ref="T104:U104"/>
    <mergeCell ref="T105:U105"/>
    <mergeCell ref="T106:U106"/>
    <mergeCell ref="T97:U97"/>
    <mergeCell ref="T98:U98"/>
    <mergeCell ref="T99:U99"/>
    <mergeCell ref="T100:U100"/>
    <mergeCell ref="T101:U101"/>
    <mergeCell ref="T92:U92"/>
    <mergeCell ref="T93:U93"/>
    <mergeCell ref="T94:U94"/>
    <mergeCell ref="T95:U95"/>
    <mergeCell ref="T96:U96"/>
    <mergeCell ref="T87:U87"/>
    <mergeCell ref="T88:U88"/>
    <mergeCell ref="T89:U89"/>
    <mergeCell ref="T90:U90"/>
    <mergeCell ref="T91:U91"/>
    <mergeCell ref="T122:U122"/>
    <mergeCell ref="T123:U123"/>
    <mergeCell ref="T124:U124"/>
    <mergeCell ref="T125:U125"/>
    <mergeCell ref="T126:U126"/>
    <mergeCell ref="T117:U117"/>
    <mergeCell ref="T118:U118"/>
    <mergeCell ref="T119:U119"/>
    <mergeCell ref="T120:U120"/>
    <mergeCell ref="T121:U121"/>
    <mergeCell ref="T112:U112"/>
    <mergeCell ref="T113:U113"/>
    <mergeCell ref="T114:U114"/>
    <mergeCell ref="T115:U115"/>
    <mergeCell ref="T116:U116"/>
    <mergeCell ref="T107:U107"/>
    <mergeCell ref="T108:U108"/>
    <mergeCell ref="T109:U109"/>
    <mergeCell ref="T110:U110"/>
    <mergeCell ref="T111:U111"/>
    <mergeCell ref="T142:U142"/>
    <mergeCell ref="T143:U143"/>
    <mergeCell ref="T144:U144"/>
    <mergeCell ref="T145:U145"/>
    <mergeCell ref="T146:U146"/>
    <mergeCell ref="T137:U137"/>
    <mergeCell ref="T138:U138"/>
    <mergeCell ref="T139:U139"/>
    <mergeCell ref="T140:U140"/>
    <mergeCell ref="T141:U141"/>
    <mergeCell ref="T132:U132"/>
    <mergeCell ref="T133:U133"/>
    <mergeCell ref="T134:U134"/>
    <mergeCell ref="T135:U135"/>
    <mergeCell ref="T136:U136"/>
    <mergeCell ref="T127:U127"/>
    <mergeCell ref="T128:U128"/>
    <mergeCell ref="T129:U129"/>
    <mergeCell ref="T130:U130"/>
    <mergeCell ref="T131:U131"/>
    <mergeCell ref="T162:U162"/>
    <mergeCell ref="T163:U163"/>
    <mergeCell ref="T164:U164"/>
    <mergeCell ref="T165:U165"/>
    <mergeCell ref="T166:U166"/>
    <mergeCell ref="T157:U157"/>
    <mergeCell ref="T158:U158"/>
    <mergeCell ref="T159:U159"/>
    <mergeCell ref="T160:U160"/>
    <mergeCell ref="T161:U161"/>
    <mergeCell ref="T152:U152"/>
    <mergeCell ref="T153:U153"/>
    <mergeCell ref="T154:U154"/>
    <mergeCell ref="T155:U155"/>
    <mergeCell ref="T156:U156"/>
    <mergeCell ref="T147:U147"/>
    <mergeCell ref="T148:U148"/>
    <mergeCell ref="T149:U149"/>
    <mergeCell ref="T150:U150"/>
    <mergeCell ref="T151:U151"/>
    <mergeCell ref="T182:U182"/>
    <mergeCell ref="T183:U183"/>
    <mergeCell ref="T184:U184"/>
    <mergeCell ref="T185:U185"/>
    <mergeCell ref="T186:U186"/>
    <mergeCell ref="T177:U177"/>
    <mergeCell ref="T178:U178"/>
    <mergeCell ref="T179:U179"/>
    <mergeCell ref="T180:U180"/>
    <mergeCell ref="T181:U181"/>
    <mergeCell ref="T172:U172"/>
    <mergeCell ref="T173:U173"/>
    <mergeCell ref="T174:U174"/>
    <mergeCell ref="T175:U175"/>
    <mergeCell ref="T176:U176"/>
    <mergeCell ref="T167:U167"/>
    <mergeCell ref="T168:U168"/>
    <mergeCell ref="T169:U169"/>
    <mergeCell ref="T170:U170"/>
    <mergeCell ref="T171:U171"/>
    <mergeCell ref="T203:U203"/>
    <mergeCell ref="T204:U204"/>
    <mergeCell ref="T205:U205"/>
    <mergeCell ref="T206:U206"/>
    <mergeCell ref="T197:U197"/>
    <mergeCell ref="T198:U198"/>
    <mergeCell ref="T199:U199"/>
    <mergeCell ref="T200:U200"/>
    <mergeCell ref="T201:U201"/>
    <mergeCell ref="T192:U192"/>
    <mergeCell ref="T193:U193"/>
    <mergeCell ref="T194:U194"/>
    <mergeCell ref="T195:U195"/>
    <mergeCell ref="T196:U196"/>
    <mergeCell ref="T187:U187"/>
    <mergeCell ref="T188:U188"/>
    <mergeCell ref="T189:U189"/>
    <mergeCell ref="T190:U190"/>
    <mergeCell ref="T191:U191"/>
    <mergeCell ref="T222:U222"/>
    <mergeCell ref="T223:U223"/>
    <mergeCell ref="T224:U224"/>
    <mergeCell ref="T225:U225"/>
    <mergeCell ref="V7:W7"/>
    <mergeCell ref="V8:W8"/>
    <mergeCell ref="V9:W9"/>
    <mergeCell ref="V10:W10"/>
    <mergeCell ref="V11:W11"/>
    <mergeCell ref="V12:W12"/>
    <mergeCell ref="V13:W13"/>
    <mergeCell ref="V14:W14"/>
    <mergeCell ref="V15:W15"/>
    <mergeCell ref="V16:W16"/>
    <mergeCell ref="V17:W17"/>
    <mergeCell ref="V18:W18"/>
    <mergeCell ref="T217:U217"/>
    <mergeCell ref="T218:U218"/>
    <mergeCell ref="T219:U219"/>
    <mergeCell ref="T220:U220"/>
    <mergeCell ref="T221:U221"/>
    <mergeCell ref="T212:U212"/>
    <mergeCell ref="T213:U213"/>
    <mergeCell ref="T214:U214"/>
    <mergeCell ref="T215:U215"/>
    <mergeCell ref="T216:U216"/>
    <mergeCell ref="T207:U207"/>
    <mergeCell ref="T208:U208"/>
    <mergeCell ref="T209:U209"/>
    <mergeCell ref="T210:U210"/>
    <mergeCell ref="T211:U211"/>
    <mergeCell ref="T202:U202"/>
    <mergeCell ref="V34:W34"/>
    <mergeCell ref="V35:W35"/>
    <mergeCell ref="V36:W36"/>
    <mergeCell ref="V37:W37"/>
    <mergeCell ref="V38:W38"/>
    <mergeCell ref="V29:W29"/>
    <mergeCell ref="V30:W30"/>
    <mergeCell ref="V31:W31"/>
    <mergeCell ref="V32:W32"/>
    <mergeCell ref="V33:W33"/>
    <mergeCell ref="V24:W24"/>
    <mergeCell ref="V25:W25"/>
    <mergeCell ref="V26:W26"/>
    <mergeCell ref="V27:W27"/>
    <mergeCell ref="V28:W28"/>
    <mergeCell ref="V19:W19"/>
    <mergeCell ref="V20:W20"/>
    <mergeCell ref="V21:W21"/>
    <mergeCell ref="V22:W22"/>
    <mergeCell ref="V23:W23"/>
    <mergeCell ref="V54:W54"/>
    <mergeCell ref="V55:W55"/>
    <mergeCell ref="V56:W56"/>
    <mergeCell ref="V57:W57"/>
    <mergeCell ref="V58:W58"/>
    <mergeCell ref="V49:W49"/>
    <mergeCell ref="V50:W50"/>
    <mergeCell ref="V51:W51"/>
    <mergeCell ref="V52:W52"/>
    <mergeCell ref="V53:W53"/>
    <mergeCell ref="V44:W44"/>
    <mergeCell ref="V45:W45"/>
    <mergeCell ref="V46:W46"/>
    <mergeCell ref="V47:W47"/>
    <mergeCell ref="V48:W48"/>
    <mergeCell ref="V39:W39"/>
    <mergeCell ref="V40:W40"/>
    <mergeCell ref="V41:W41"/>
    <mergeCell ref="V42:W42"/>
    <mergeCell ref="V43:W43"/>
    <mergeCell ref="V74:W74"/>
    <mergeCell ref="V75:W75"/>
    <mergeCell ref="V76:W76"/>
    <mergeCell ref="V77:W77"/>
    <mergeCell ref="V78:W78"/>
    <mergeCell ref="V69:W69"/>
    <mergeCell ref="V70:W70"/>
    <mergeCell ref="V71:W71"/>
    <mergeCell ref="V72:W72"/>
    <mergeCell ref="V73:W73"/>
    <mergeCell ref="V64:W64"/>
    <mergeCell ref="V65:W65"/>
    <mergeCell ref="V66:W66"/>
    <mergeCell ref="V67:W67"/>
    <mergeCell ref="V68:W68"/>
    <mergeCell ref="V59:W59"/>
    <mergeCell ref="V60:W60"/>
    <mergeCell ref="V61:W61"/>
    <mergeCell ref="V62:W62"/>
    <mergeCell ref="V63:W63"/>
    <mergeCell ref="V94:W94"/>
    <mergeCell ref="V95:W95"/>
    <mergeCell ref="V96:W96"/>
    <mergeCell ref="V97:W97"/>
    <mergeCell ref="V98:W98"/>
    <mergeCell ref="V89:W89"/>
    <mergeCell ref="V90:W90"/>
    <mergeCell ref="V91:W91"/>
    <mergeCell ref="V92:W92"/>
    <mergeCell ref="V93:W93"/>
    <mergeCell ref="V84:W84"/>
    <mergeCell ref="V85:W85"/>
    <mergeCell ref="V86:W86"/>
    <mergeCell ref="V87:W87"/>
    <mergeCell ref="V88:W88"/>
    <mergeCell ref="V79:W79"/>
    <mergeCell ref="V80:W80"/>
    <mergeCell ref="V81:W81"/>
    <mergeCell ref="V82:W82"/>
    <mergeCell ref="V83:W83"/>
    <mergeCell ref="V114:W114"/>
    <mergeCell ref="V115:W115"/>
    <mergeCell ref="V116:W116"/>
    <mergeCell ref="V117:W117"/>
    <mergeCell ref="V118:W118"/>
    <mergeCell ref="V109:W109"/>
    <mergeCell ref="V110:W110"/>
    <mergeCell ref="V111:W111"/>
    <mergeCell ref="V112:W112"/>
    <mergeCell ref="V113:W113"/>
    <mergeCell ref="V104:W104"/>
    <mergeCell ref="V105:W105"/>
    <mergeCell ref="V106:W106"/>
    <mergeCell ref="V107:W107"/>
    <mergeCell ref="V108:W108"/>
    <mergeCell ref="V99:W99"/>
    <mergeCell ref="V100:W100"/>
    <mergeCell ref="V101:W101"/>
    <mergeCell ref="V102:W102"/>
    <mergeCell ref="V103:W103"/>
    <mergeCell ref="V134:W134"/>
    <mergeCell ref="V135:W135"/>
    <mergeCell ref="V136:W136"/>
    <mergeCell ref="V137:W137"/>
    <mergeCell ref="V138:W138"/>
    <mergeCell ref="V129:W129"/>
    <mergeCell ref="V130:W130"/>
    <mergeCell ref="V131:W131"/>
    <mergeCell ref="V132:W132"/>
    <mergeCell ref="V133:W133"/>
    <mergeCell ref="V124:W124"/>
    <mergeCell ref="V125:W125"/>
    <mergeCell ref="V126:W126"/>
    <mergeCell ref="V127:W127"/>
    <mergeCell ref="V128:W128"/>
    <mergeCell ref="V119:W119"/>
    <mergeCell ref="V120:W120"/>
    <mergeCell ref="V121:W121"/>
    <mergeCell ref="V122:W122"/>
    <mergeCell ref="V123:W123"/>
    <mergeCell ref="V154:W154"/>
    <mergeCell ref="V155:W155"/>
    <mergeCell ref="V156:W156"/>
    <mergeCell ref="V157:W157"/>
    <mergeCell ref="V158:W158"/>
    <mergeCell ref="V149:W149"/>
    <mergeCell ref="V150:W150"/>
    <mergeCell ref="V151:W151"/>
    <mergeCell ref="V152:W152"/>
    <mergeCell ref="V153:W153"/>
    <mergeCell ref="V144:W144"/>
    <mergeCell ref="V145:W145"/>
    <mergeCell ref="V146:W146"/>
    <mergeCell ref="V147:W147"/>
    <mergeCell ref="V148:W148"/>
    <mergeCell ref="V139:W139"/>
    <mergeCell ref="V140:W140"/>
    <mergeCell ref="V141:W141"/>
    <mergeCell ref="V142:W142"/>
    <mergeCell ref="V143:W143"/>
    <mergeCell ref="V174:W174"/>
    <mergeCell ref="V175:W175"/>
    <mergeCell ref="V176:W176"/>
    <mergeCell ref="V177:W177"/>
    <mergeCell ref="V178:W178"/>
    <mergeCell ref="V169:W169"/>
    <mergeCell ref="V170:W170"/>
    <mergeCell ref="V171:W171"/>
    <mergeCell ref="V172:W172"/>
    <mergeCell ref="V173:W173"/>
    <mergeCell ref="V164:W164"/>
    <mergeCell ref="V165:W165"/>
    <mergeCell ref="V166:W166"/>
    <mergeCell ref="V167:W167"/>
    <mergeCell ref="V168:W168"/>
    <mergeCell ref="V159:W159"/>
    <mergeCell ref="V160:W160"/>
    <mergeCell ref="V161:W161"/>
    <mergeCell ref="V162:W162"/>
    <mergeCell ref="V163:W163"/>
    <mergeCell ref="V194:W194"/>
    <mergeCell ref="V195:W195"/>
    <mergeCell ref="V196:W196"/>
    <mergeCell ref="V197:W197"/>
    <mergeCell ref="V198:W198"/>
    <mergeCell ref="V189:W189"/>
    <mergeCell ref="V190:W190"/>
    <mergeCell ref="V191:W191"/>
    <mergeCell ref="V192:W192"/>
    <mergeCell ref="V193:W193"/>
    <mergeCell ref="V184:W184"/>
    <mergeCell ref="V185:W185"/>
    <mergeCell ref="V186:W186"/>
    <mergeCell ref="V187:W187"/>
    <mergeCell ref="V188:W188"/>
    <mergeCell ref="V179:W179"/>
    <mergeCell ref="V180:W180"/>
    <mergeCell ref="V181:W181"/>
    <mergeCell ref="V182:W182"/>
    <mergeCell ref="V183:W183"/>
    <mergeCell ref="V215:W215"/>
    <mergeCell ref="V216:W216"/>
    <mergeCell ref="V217:W217"/>
    <mergeCell ref="V218:W218"/>
    <mergeCell ref="V209:W209"/>
    <mergeCell ref="V210:W210"/>
    <mergeCell ref="V211:W211"/>
    <mergeCell ref="V212:W212"/>
    <mergeCell ref="V213:W213"/>
    <mergeCell ref="V204:W204"/>
    <mergeCell ref="V205:W205"/>
    <mergeCell ref="V206:W206"/>
    <mergeCell ref="V207:W207"/>
    <mergeCell ref="V208:W208"/>
    <mergeCell ref="V199:W199"/>
    <mergeCell ref="V200:W200"/>
    <mergeCell ref="V201:W201"/>
    <mergeCell ref="V202:W202"/>
    <mergeCell ref="V203:W203"/>
    <mergeCell ref="D36:E36"/>
    <mergeCell ref="D37:E37"/>
    <mergeCell ref="D38:E38"/>
    <mergeCell ref="D39:E39"/>
    <mergeCell ref="D40:E40"/>
    <mergeCell ref="D31:E31"/>
    <mergeCell ref="D32:E32"/>
    <mergeCell ref="D33:E33"/>
    <mergeCell ref="D34:E34"/>
    <mergeCell ref="D35:E35"/>
    <mergeCell ref="V224:W224"/>
    <mergeCell ref="V225:W22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V219:W219"/>
    <mergeCell ref="V220:W220"/>
    <mergeCell ref="V221:W221"/>
    <mergeCell ref="V222:W222"/>
    <mergeCell ref="V223:W223"/>
    <mergeCell ref="V214:W214"/>
    <mergeCell ref="D56:E56"/>
    <mergeCell ref="D57:E57"/>
    <mergeCell ref="D58:E58"/>
    <mergeCell ref="D59:E59"/>
    <mergeCell ref="D60:E60"/>
    <mergeCell ref="D51:E51"/>
    <mergeCell ref="D52:E52"/>
    <mergeCell ref="D53:E53"/>
    <mergeCell ref="D54:E54"/>
    <mergeCell ref="D55:E55"/>
    <mergeCell ref="D46:E46"/>
    <mergeCell ref="D47:E47"/>
    <mergeCell ref="D48:E48"/>
    <mergeCell ref="D49:E49"/>
    <mergeCell ref="D50:E50"/>
    <mergeCell ref="D41:E41"/>
    <mergeCell ref="D42:E42"/>
    <mergeCell ref="D43:E43"/>
    <mergeCell ref="D44:E44"/>
    <mergeCell ref="D45:E45"/>
    <mergeCell ref="D76:E76"/>
    <mergeCell ref="D77:E77"/>
    <mergeCell ref="D78:E78"/>
    <mergeCell ref="D79:E79"/>
    <mergeCell ref="D80:E80"/>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96:E96"/>
    <mergeCell ref="D97:E97"/>
    <mergeCell ref="D98:E98"/>
    <mergeCell ref="D99:E99"/>
    <mergeCell ref="D100:E100"/>
    <mergeCell ref="D91:E91"/>
    <mergeCell ref="D92:E92"/>
    <mergeCell ref="D93:E93"/>
    <mergeCell ref="D94:E94"/>
    <mergeCell ref="D95:E95"/>
    <mergeCell ref="D86:E86"/>
    <mergeCell ref="D87:E87"/>
    <mergeCell ref="D88:E88"/>
    <mergeCell ref="D89:E89"/>
    <mergeCell ref="D90:E90"/>
    <mergeCell ref="D81:E81"/>
    <mergeCell ref="D82:E82"/>
    <mergeCell ref="D83:E83"/>
    <mergeCell ref="D84:E84"/>
    <mergeCell ref="D85:E85"/>
    <mergeCell ref="D116:E116"/>
    <mergeCell ref="D117:E117"/>
    <mergeCell ref="D118:E118"/>
    <mergeCell ref="D119:E119"/>
    <mergeCell ref="D120:E120"/>
    <mergeCell ref="D111:E111"/>
    <mergeCell ref="D112:E112"/>
    <mergeCell ref="D113:E113"/>
    <mergeCell ref="D114:E114"/>
    <mergeCell ref="D115:E115"/>
    <mergeCell ref="D106:E106"/>
    <mergeCell ref="D107:E107"/>
    <mergeCell ref="D108:E108"/>
    <mergeCell ref="D109:E109"/>
    <mergeCell ref="D110:E110"/>
    <mergeCell ref="D101:E101"/>
    <mergeCell ref="D102:E102"/>
    <mergeCell ref="D103:E103"/>
    <mergeCell ref="D104:E104"/>
    <mergeCell ref="D105:E105"/>
    <mergeCell ref="D136:E136"/>
    <mergeCell ref="D137:E137"/>
    <mergeCell ref="D138:E138"/>
    <mergeCell ref="D139:E139"/>
    <mergeCell ref="D140:E140"/>
    <mergeCell ref="D131:E131"/>
    <mergeCell ref="D132:E132"/>
    <mergeCell ref="D133:E133"/>
    <mergeCell ref="D134:E134"/>
    <mergeCell ref="D135:E135"/>
    <mergeCell ref="D126:E126"/>
    <mergeCell ref="D127:E127"/>
    <mergeCell ref="D128:E128"/>
    <mergeCell ref="D129:E129"/>
    <mergeCell ref="D130:E130"/>
    <mergeCell ref="D121:E121"/>
    <mergeCell ref="D122:E122"/>
    <mergeCell ref="D123:E123"/>
    <mergeCell ref="D124:E124"/>
    <mergeCell ref="D125:E125"/>
    <mergeCell ref="D156:E156"/>
    <mergeCell ref="D157:E157"/>
    <mergeCell ref="D158:E158"/>
    <mergeCell ref="D159:E159"/>
    <mergeCell ref="D160:E160"/>
    <mergeCell ref="D151:E151"/>
    <mergeCell ref="D152:E152"/>
    <mergeCell ref="D153:E153"/>
    <mergeCell ref="D154:E154"/>
    <mergeCell ref="D155:E155"/>
    <mergeCell ref="D146:E146"/>
    <mergeCell ref="D147:E147"/>
    <mergeCell ref="D148:E148"/>
    <mergeCell ref="D149:E149"/>
    <mergeCell ref="D150:E150"/>
    <mergeCell ref="D141:E141"/>
    <mergeCell ref="D142:E142"/>
    <mergeCell ref="D143:E143"/>
    <mergeCell ref="D144:E144"/>
    <mergeCell ref="D145:E145"/>
    <mergeCell ref="D176:E176"/>
    <mergeCell ref="D177:E177"/>
    <mergeCell ref="D178:E178"/>
    <mergeCell ref="D179:E179"/>
    <mergeCell ref="D180:E180"/>
    <mergeCell ref="D171:E171"/>
    <mergeCell ref="D172:E172"/>
    <mergeCell ref="D173:E173"/>
    <mergeCell ref="D174:E174"/>
    <mergeCell ref="D175:E175"/>
    <mergeCell ref="D166:E166"/>
    <mergeCell ref="D167:E167"/>
    <mergeCell ref="D168:E168"/>
    <mergeCell ref="D169:E169"/>
    <mergeCell ref="D170:E170"/>
    <mergeCell ref="D161:E161"/>
    <mergeCell ref="D162:E162"/>
    <mergeCell ref="D163:E163"/>
    <mergeCell ref="D164:E164"/>
    <mergeCell ref="D165:E165"/>
    <mergeCell ref="D198:E198"/>
    <mergeCell ref="D199:E199"/>
    <mergeCell ref="D200:E200"/>
    <mergeCell ref="D191:E191"/>
    <mergeCell ref="D192:E192"/>
    <mergeCell ref="D193:E193"/>
    <mergeCell ref="D194:E194"/>
    <mergeCell ref="D195:E195"/>
    <mergeCell ref="D186:E186"/>
    <mergeCell ref="D187:E187"/>
    <mergeCell ref="D188:E188"/>
    <mergeCell ref="D189:E189"/>
    <mergeCell ref="D190:E190"/>
    <mergeCell ref="D181:E181"/>
    <mergeCell ref="D182:E182"/>
    <mergeCell ref="D183:E183"/>
    <mergeCell ref="D184:E184"/>
    <mergeCell ref="D185:E185"/>
    <mergeCell ref="J5:M5"/>
    <mergeCell ref="R5:S5"/>
    <mergeCell ref="T5:U5"/>
    <mergeCell ref="V5:W5"/>
    <mergeCell ref="N5:Q5"/>
    <mergeCell ref="D221:E221"/>
    <mergeCell ref="D222:E222"/>
    <mergeCell ref="D223:E223"/>
    <mergeCell ref="D224:E224"/>
    <mergeCell ref="D225:E225"/>
    <mergeCell ref="D216:E216"/>
    <mergeCell ref="D217:E217"/>
    <mergeCell ref="D218:E218"/>
    <mergeCell ref="D219:E219"/>
    <mergeCell ref="D220:E220"/>
    <mergeCell ref="D211:E211"/>
    <mergeCell ref="D212:E212"/>
    <mergeCell ref="D213:E213"/>
    <mergeCell ref="D214:E214"/>
    <mergeCell ref="D215:E215"/>
    <mergeCell ref="D206:E206"/>
    <mergeCell ref="D207:E207"/>
    <mergeCell ref="D208:E208"/>
    <mergeCell ref="D209:E209"/>
    <mergeCell ref="D210:E210"/>
    <mergeCell ref="D201:E201"/>
    <mergeCell ref="D202:E202"/>
    <mergeCell ref="D203:E203"/>
    <mergeCell ref="D204:E204"/>
    <mergeCell ref="D205:E205"/>
    <mergeCell ref="D196:E196"/>
    <mergeCell ref="D197:E197"/>
  </mergeCells>
  <phoneticPr fontId="0" type="noConversion"/>
  <hyperlinks>
    <hyperlink ref="R2" r:id="rId1" xr:uid="{00000000-0004-0000-0000-000000000000}"/>
  </hyperlinks>
  <pageMargins left="0.47" right="0.27" top="0.45" bottom="0.36" header="0.38" footer="0.28000000000000003"/>
  <pageSetup paperSize="9" scale="78" fitToHeight="2" orientation="landscape" horizontalDpi="4294967293" verticalDpi="300" r:id="rId2"/>
  <headerFooter alignWithMargins="0">
    <oddFooter xml:space="preserve">&amp;R
</oddFooter>
  </headerFooter>
  <rowBreaks count="3" manualBreakCount="3">
    <brk id="50" max="23" man="1"/>
    <brk id="99" max="23" man="1"/>
    <brk id="225" max="23"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Data!$A$1:$A$11</xm:f>
          </x14:formula1>
          <xm:sqref>F6:F225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workbookViewId="0">
      <selection activeCell="M23" sqref="M23"/>
    </sheetView>
  </sheetViews>
  <sheetFormatPr baseColWidth="10" defaultColWidth="11.42578125" defaultRowHeight="12.75" x14ac:dyDescent="0.2"/>
  <cols>
    <col min="4" max="4" width="13.28515625" customWidth="1"/>
    <col min="5" max="5" width="15" customWidth="1"/>
    <col min="6" max="7" width="7.28515625" customWidth="1"/>
    <col min="9" max="9" width="22.42578125" customWidth="1"/>
    <col min="10" max="11" width="6.42578125" customWidth="1"/>
  </cols>
  <sheetData>
    <row r="1" spans="1:12" x14ac:dyDescent="0.2">
      <c r="A1" s="29" t="s">
        <v>51</v>
      </c>
    </row>
    <row r="3" spans="1:12" x14ac:dyDescent="0.2">
      <c r="A3" s="59" t="s">
        <v>66</v>
      </c>
      <c r="F3" s="1">
        <f>Dommerlogg!F1</f>
        <v>2023</v>
      </c>
      <c r="G3" s="1">
        <f>Dommerlogg!G1</f>
        <v>2024</v>
      </c>
      <c r="H3" s="111" t="s">
        <v>68</v>
      </c>
      <c r="J3" s="112">
        <f>F3</f>
        <v>2023</v>
      </c>
      <c r="K3" s="112">
        <f>G3</f>
        <v>2024</v>
      </c>
      <c r="L3" s="29" t="s">
        <v>67</v>
      </c>
    </row>
    <row r="5" spans="1:12" x14ac:dyDescent="0.2">
      <c r="A5" t="s">
        <v>56</v>
      </c>
    </row>
    <row r="6" spans="1:12" x14ac:dyDescent="0.2">
      <c r="B6" t="s">
        <v>57</v>
      </c>
    </row>
    <row r="8" spans="1:12" x14ac:dyDescent="0.2">
      <c r="A8" s="29" t="s">
        <v>65</v>
      </c>
    </row>
    <row r="10" spans="1:12" x14ac:dyDescent="0.2">
      <c r="A10" t="s">
        <v>52</v>
      </c>
    </row>
    <row r="11" spans="1:12" x14ac:dyDescent="0.2">
      <c r="A11" s="30"/>
    </row>
    <row r="12" spans="1:12" x14ac:dyDescent="0.2">
      <c r="A12" s="30" t="s">
        <v>53</v>
      </c>
      <c r="C12" s="69"/>
      <c r="D12" s="69"/>
    </row>
    <row r="13" spans="1:12" x14ac:dyDescent="0.2">
      <c r="A13" s="30"/>
    </row>
    <row r="14" spans="1:12" x14ac:dyDescent="0.2">
      <c r="A14" t="s">
        <v>70</v>
      </c>
    </row>
    <row r="15" spans="1:12" x14ac:dyDescent="0.2">
      <c r="B15" t="s">
        <v>41</v>
      </c>
    </row>
    <row r="17" spans="1:4" x14ac:dyDescent="0.2">
      <c r="A17" s="29" t="s">
        <v>69</v>
      </c>
    </row>
    <row r="19" spans="1:4" x14ac:dyDescent="0.2">
      <c r="A19" t="s">
        <v>55</v>
      </c>
    </row>
    <row r="20" spans="1:4" x14ac:dyDescent="0.2">
      <c r="A20" s="29"/>
    </row>
    <row r="21" spans="1:4" x14ac:dyDescent="0.2">
      <c r="A21" s="59" t="s">
        <v>105</v>
      </c>
    </row>
    <row r="23" spans="1:4" x14ac:dyDescent="0.2">
      <c r="A23" t="s">
        <v>54</v>
      </c>
    </row>
    <row r="25" spans="1:4" x14ac:dyDescent="0.2">
      <c r="A25" t="s">
        <v>18</v>
      </c>
    </row>
    <row r="26" spans="1:4" x14ac:dyDescent="0.2">
      <c r="A26" s="30"/>
      <c r="B26" s="30"/>
      <c r="C26" s="30"/>
      <c r="D26" s="30"/>
    </row>
    <row r="27" spans="1:4" x14ac:dyDescent="0.2">
      <c r="A27" s="30" t="s">
        <v>19</v>
      </c>
    </row>
    <row r="29" spans="1:4" s="105" customFormat="1" x14ac:dyDescent="0.2">
      <c r="A29" s="105" t="s">
        <v>58</v>
      </c>
    </row>
    <row r="30" spans="1:4" s="105" customFormat="1" x14ac:dyDescent="0.2">
      <c r="B30" s="105" t="s">
        <v>92</v>
      </c>
    </row>
    <row r="31" spans="1:4" s="105" customFormat="1" x14ac:dyDescent="0.2">
      <c r="B31" s="105" t="s">
        <v>95</v>
      </c>
    </row>
    <row r="32" spans="1:4" s="105" customFormat="1" x14ac:dyDescent="0.2">
      <c r="A32" s="105" t="s">
        <v>93</v>
      </c>
    </row>
    <row r="33" spans="1:2" s="105" customFormat="1" x14ac:dyDescent="0.2">
      <c r="B33" s="105" t="s">
        <v>96</v>
      </c>
    </row>
    <row r="34" spans="1:2" s="105" customFormat="1" x14ac:dyDescent="0.2">
      <c r="B34" s="105" t="s">
        <v>94</v>
      </c>
    </row>
    <row r="35" spans="1:2" s="105" customFormat="1" x14ac:dyDescent="0.2"/>
    <row r="36" spans="1:2" x14ac:dyDescent="0.2">
      <c r="A36" t="s">
        <v>20</v>
      </c>
    </row>
    <row r="38" spans="1:2" x14ac:dyDescent="0.2">
      <c r="A38" t="s">
        <v>21</v>
      </c>
    </row>
    <row r="40" spans="1:2" x14ac:dyDescent="0.2">
      <c r="A40" t="s">
        <v>59</v>
      </c>
    </row>
    <row r="41" spans="1:2" x14ac:dyDescent="0.2">
      <c r="B41" t="s">
        <v>60</v>
      </c>
    </row>
    <row r="43" spans="1:2" x14ac:dyDescent="0.2">
      <c r="A43" s="59" t="s">
        <v>106</v>
      </c>
    </row>
    <row r="45" spans="1:2" x14ac:dyDescent="0.2">
      <c r="A45" t="s">
        <v>22</v>
      </c>
    </row>
    <row r="47" spans="1:2" x14ac:dyDescent="0.2">
      <c r="A47" t="s">
        <v>23</v>
      </c>
    </row>
    <row r="49" spans="1:1" x14ac:dyDescent="0.2">
      <c r="A49" t="s">
        <v>17</v>
      </c>
    </row>
  </sheetData>
  <sheetProtection sheet="1" objects="1" scenarios="1"/>
  <phoneticPr fontId="0" type="noConversion"/>
  <pageMargins left="0.53" right="0.49" top="0.984251969" bottom="0.984251969" header="0.5" footer="0.5"/>
  <pageSetup paperSize="9"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workbookViewId="0">
      <selection activeCell="A3" sqref="A3"/>
    </sheetView>
  </sheetViews>
  <sheetFormatPr baseColWidth="10" defaultRowHeight="12.75" x14ac:dyDescent="0.2"/>
  <cols>
    <col min="1" max="1" width="23" bestFit="1" customWidth="1"/>
  </cols>
  <sheetData>
    <row r="1" spans="1:2" x14ac:dyDescent="0.2">
      <c r="A1" t="s">
        <v>113</v>
      </c>
      <c r="B1" t="s">
        <v>120</v>
      </c>
    </row>
    <row r="2" spans="1:2" x14ac:dyDescent="0.2">
      <c r="A2" t="s">
        <v>132</v>
      </c>
      <c r="B2" t="s">
        <v>122</v>
      </c>
    </row>
    <row r="3" spans="1:2" x14ac:dyDescent="0.2">
      <c r="A3" t="s">
        <v>131</v>
      </c>
      <c r="B3" t="s">
        <v>122</v>
      </c>
    </row>
    <row r="4" spans="1:2" x14ac:dyDescent="0.2">
      <c r="A4" t="s">
        <v>114</v>
      </c>
      <c r="B4" t="s">
        <v>122</v>
      </c>
    </row>
    <row r="5" spans="1:2" x14ac:dyDescent="0.2">
      <c r="A5" t="s">
        <v>115</v>
      </c>
      <c r="B5" t="s">
        <v>123</v>
      </c>
    </row>
    <row r="6" spans="1:2" x14ac:dyDescent="0.2">
      <c r="A6" t="s">
        <v>116</v>
      </c>
      <c r="B6" t="s">
        <v>123</v>
      </c>
    </row>
    <row r="7" spans="1:2" x14ac:dyDescent="0.2">
      <c r="A7" t="s">
        <v>117</v>
      </c>
      <c r="B7" t="s">
        <v>124</v>
      </c>
    </row>
    <row r="8" spans="1:2" x14ac:dyDescent="0.2">
      <c r="A8" t="s">
        <v>118</v>
      </c>
      <c r="B8" t="s">
        <v>122</v>
      </c>
    </row>
    <row r="9" spans="1:2" x14ac:dyDescent="0.2">
      <c r="A9" t="s">
        <v>119</v>
      </c>
      <c r="B9" t="s">
        <v>121</v>
      </c>
    </row>
    <row r="10" spans="1:2" x14ac:dyDescent="0.2">
      <c r="A10" t="s">
        <v>128</v>
      </c>
      <c r="B10" t="s">
        <v>125</v>
      </c>
    </row>
    <row r="11" spans="1:2" x14ac:dyDescent="0.2">
      <c r="A11" t="s">
        <v>126</v>
      </c>
      <c r="B11"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Dommerlogg</vt:lpstr>
      <vt:lpstr>Brukertips</vt:lpstr>
      <vt:lpstr>Data</vt:lpstr>
      <vt:lpstr>Dommerlogg!Utskriftsområde</vt:lpstr>
      <vt:lpstr>Dommerlogg!Utskriftstitler</vt:lpstr>
    </vt:vector>
  </TitlesOfParts>
  <Manager>Dommerkomiteen</Manager>
  <Company>Norges Basketballforbund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NBBF_dommerlogg 2012-2013</dc:title>
  <dc:creator>Knut Roald Myhre</dc:creator>
  <cp:lastModifiedBy>Jan Korshavn</cp:lastModifiedBy>
  <cp:lastPrinted>2014-05-20T19:27:29Z</cp:lastPrinted>
  <dcterms:created xsi:type="dcterms:W3CDTF">2001-08-23T10:06:27Z</dcterms:created>
  <dcterms:modified xsi:type="dcterms:W3CDTF">2023-09-20T08:30:58Z</dcterms:modified>
</cp:coreProperties>
</file>